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0" i="1" l="1"/>
  <c r="F100" i="1"/>
  <c r="C100" i="1"/>
  <c r="I99" i="1"/>
  <c r="F99" i="1"/>
  <c r="C99" i="1"/>
  <c r="K98" i="1"/>
  <c r="J98" i="1"/>
  <c r="I98" i="1" s="1"/>
  <c r="H98" i="1"/>
  <c r="G98" i="1"/>
  <c r="F98" i="1"/>
  <c r="E98" i="1"/>
  <c r="D98" i="1"/>
  <c r="C98" i="1" s="1"/>
  <c r="I96" i="1"/>
  <c r="F96" i="1"/>
  <c r="C96" i="1"/>
  <c r="I95" i="1"/>
  <c r="F95" i="1"/>
  <c r="C95" i="1"/>
  <c r="I94" i="1"/>
  <c r="F94" i="1"/>
  <c r="C94" i="1"/>
  <c r="I93" i="1"/>
  <c r="F93" i="1"/>
  <c r="C93" i="1"/>
  <c r="I92" i="1"/>
  <c r="F92" i="1"/>
  <c r="C92" i="1"/>
  <c r="I91" i="1"/>
  <c r="F91" i="1"/>
  <c r="C91" i="1"/>
  <c r="K90" i="1"/>
  <c r="J90" i="1"/>
  <c r="I90" i="1"/>
  <c r="H90" i="1"/>
  <c r="G90" i="1"/>
  <c r="F90" i="1" s="1"/>
  <c r="E90" i="1"/>
  <c r="C90" i="1" s="1"/>
  <c r="D90" i="1"/>
  <c r="I89" i="1"/>
  <c r="F89" i="1"/>
  <c r="C89" i="1"/>
  <c r="I88" i="1"/>
  <c r="F88" i="1"/>
  <c r="C88" i="1"/>
  <c r="I87" i="1"/>
  <c r="F87" i="1"/>
  <c r="C87" i="1"/>
  <c r="I86" i="1"/>
  <c r="F86" i="1"/>
  <c r="C86" i="1"/>
  <c r="I85" i="1"/>
  <c r="F85" i="1"/>
  <c r="C85" i="1"/>
  <c r="I84" i="1"/>
  <c r="F84" i="1"/>
  <c r="C84" i="1"/>
  <c r="K83" i="1"/>
  <c r="J83" i="1"/>
  <c r="I83" i="1" s="1"/>
  <c r="H83" i="1"/>
  <c r="H82" i="1" s="1"/>
  <c r="H9" i="1" s="1"/>
  <c r="G83" i="1"/>
  <c r="E83" i="1"/>
  <c r="D83" i="1"/>
  <c r="C83" i="1" s="1"/>
  <c r="K82" i="1"/>
  <c r="G82" i="1"/>
  <c r="F82" i="1" s="1"/>
  <c r="E82" i="1"/>
  <c r="E9" i="1" s="1"/>
  <c r="I80" i="1"/>
  <c r="F80" i="1"/>
  <c r="C80" i="1"/>
  <c r="I79" i="1"/>
  <c r="F79" i="1"/>
  <c r="K78" i="1"/>
  <c r="K74" i="1" s="1"/>
  <c r="K8" i="1" s="1"/>
  <c r="I8" i="1" s="1"/>
  <c r="J78" i="1"/>
  <c r="H78" i="1"/>
  <c r="G78" i="1"/>
  <c r="F78" i="1" s="1"/>
  <c r="E78" i="1"/>
  <c r="E74" i="1" s="1"/>
  <c r="E8" i="1" s="1"/>
  <c r="D78" i="1"/>
  <c r="C78" i="1"/>
  <c r="I77" i="1"/>
  <c r="F77" i="1"/>
  <c r="C77" i="1"/>
  <c r="I76" i="1"/>
  <c r="F76" i="1"/>
  <c r="C76" i="1"/>
  <c r="I75" i="1"/>
  <c r="F75" i="1"/>
  <c r="J74" i="1"/>
  <c r="H74" i="1"/>
  <c r="H8" i="1" s="1"/>
  <c r="D74" i="1"/>
  <c r="C74" i="1" s="1"/>
  <c r="I72" i="1"/>
  <c r="F72" i="1"/>
  <c r="C72" i="1"/>
  <c r="I71" i="1"/>
  <c r="F71" i="1"/>
  <c r="C71" i="1"/>
  <c r="I70" i="1"/>
  <c r="F70" i="1"/>
  <c r="C70" i="1"/>
  <c r="I69" i="1"/>
  <c r="F69" i="1"/>
  <c r="C69" i="1"/>
  <c r="I68" i="1"/>
  <c r="F68" i="1"/>
  <c r="C68" i="1"/>
  <c r="K67" i="1"/>
  <c r="J67" i="1"/>
  <c r="I67" i="1" s="1"/>
  <c r="H67" i="1"/>
  <c r="G67" i="1"/>
  <c r="F67" i="1" s="1"/>
  <c r="E67" i="1"/>
  <c r="D67" i="1"/>
  <c r="C67" i="1" s="1"/>
  <c r="I66" i="1"/>
  <c r="F66" i="1"/>
  <c r="C66" i="1"/>
  <c r="I65" i="1"/>
  <c r="F65" i="1"/>
  <c r="C65" i="1"/>
  <c r="I64" i="1"/>
  <c r="F64" i="1"/>
  <c r="C64" i="1"/>
  <c r="I63" i="1"/>
  <c r="F63" i="1"/>
  <c r="C63" i="1"/>
  <c r="I62" i="1"/>
  <c r="F62" i="1"/>
  <c r="C62" i="1"/>
  <c r="I61" i="1"/>
  <c r="F61" i="1"/>
  <c r="C61" i="1"/>
  <c r="I60" i="1"/>
  <c r="F60" i="1"/>
  <c r="C60" i="1"/>
  <c r="I59" i="1"/>
  <c r="F59" i="1"/>
  <c r="C59" i="1"/>
  <c r="I58" i="1"/>
  <c r="F58" i="1"/>
  <c r="C58" i="1"/>
  <c r="I57" i="1"/>
  <c r="F57" i="1"/>
  <c r="C57" i="1"/>
  <c r="K56" i="1"/>
  <c r="K55" i="1" s="1"/>
  <c r="K47" i="1" s="1"/>
  <c r="J56" i="1"/>
  <c r="I56" i="1" s="1"/>
  <c r="H56" i="1"/>
  <c r="G56" i="1"/>
  <c r="F56" i="1" s="1"/>
  <c r="E56" i="1"/>
  <c r="E55" i="1" s="1"/>
  <c r="D56" i="1"/>
  <c r="C56" i="1"/>
  <c r="H55" i="1"/>
  <c r="D55" i="1"/>
  <c r="C55" i="1" s="1"/>
  <c r="I54" i="1"/>
  <c r="F54" i="1"/>
  <c r="C54" i="1"/>
  <c r="I53" i="1"/>
  <c r="F53" i="1"/>
  <c r="C53" i="1"/>
  <c r="I52" i="1"/>
  <c r="F52" i="1"/>
  <c r="C52" i="1"/>
  <c r="K51" i="1"/>
  <c r="J51" i="1"/>
  <c r="I51" i="1" s="1"/>
  <c r="H51" i="1"/>
  <c r="G51" i="1"/>
  <c r="F51" i="1"/>
  <c r="E51" i="1"/>
  <c r="D51" i="1"/>
  <c r="C51" i="1" s="1"/>
  <c r="I50" i="1"/>
  <c r="F50" i="1"/>
  <c r="C50" i="1"/>
  <c r="I49" i="1"/>
  <c r="F49" i="1"/>
  <c r="C49" i="1"/>
  <c r="K48" i="1"/>
  <c r="H48" i="1"/>
  <c r="H47" i="1" s="1"/>
  <c r="G48" i="1"/>
  <c r="F48" i="1"/>
  <c r="E48" i="1"/>
  <c r="D48" i="1"/>
  <c r="C48" i="1" s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K41" i="1"/>
  <c r="J41" i="1"/>
  <c r="I41" i="1" s="1"/>
  <c r="H41" i="1"/>
  <c r="G41" i="1"/>
  <c r="F41" i="1"/>
  <c r="E41" i="1"/>
  <c r="D41" i="1"/>
  <c r="C41" i="1"/>
  <c r="I40" i="1"/>
  <c r="F40" i="1"/>
  <c r="I39" i="1"/>
  <c r="F39" i="1"/>
  <c r="C39" i="1"/>
  <c r="I38" i="1"/>
  <c r="F38" i="1"/>
  <c r="C38" i="1"/>
  <c r="K37" i="1"/>
  <c r="K36" i="1" s="1"/>
  <c r="K33" i="1" s="1"/>
  <c r="J37" i="1"/>
  <c r="I37" i="1" s="1"/>
  <c r="H37" i="1"/>
  <c r="G37" i="1"/>
  <c r="F37" i="1" s="1"/>
  <c r="E37" i="1"/>
  <c r="D37" i="1"/>
  <c r="C37" i="1"/>
  <c r="H36" i="1"/>
  <c r="H33" i="1" s="1"/>
  <c r="E36" i="1"/>
  <c r="E33" i="1" s="1"/>
  <c r="D36" i="1"/>
  <c r="C36" i="1" s="1"/>
  <c r="I35" i="1"/>
  <c r="F35" i="1"/>
  <c r="C35" i="1"/>
  <c r="I34" i="1"/>
  <c r="F34" i="1"/>
  <c r="C34" i="1"/>
  <c r="I32" i="1"/>
  <c r="F32" i="1"/>
  <c r="C32" i="1"/>
  <c r="I31" i="1"/>
  <c r="F31" i="1"/>
  <c r="C31" i="1"/>
  <c r="I30" i="1"/>
  <c r="F30" i="1"/>
  <c r="C30" i="1"/>
  <c r="I29" i="1"/>
  <c r="F29" i="1"/>
  <c r="C29" i="1"/>
  <c r="K28" i="1"/>
  <c r="I28" i="1" s="1"/>
  <c r="J28" i="1"/>
  <c r="H28" i="1"/>
  <c r="H15" i="1" s="1"/>
  <c r="H13" i="1" s="1"/>
  <c r="G28" i="1"/>
  <c r="F28" i="1" s="1"/>
  <c r="E28" i="1"/>
  <c r="D28" i="1"/>
  <c r="C28" i="1" s="1"/>
  <c r="I27" i="1"/>
  <c r="F27" i="1"/>
  <c r="C27" i="1"/>
  <c r="I26" i="1"/>
  <c r="F26" i="1"/>
  <c r="C26" i="1"/>
  <c r="K25" i="1"/>
  <c r="J25" i="1"/>
  <c r="I25" i="1" s="1"/>
  <c r="H25" i="1"/>
  <c r="G25" i="1"/>
  <c r="F25" i="1" s="1"/>
  <c r="E25" i="1"/>
  <c r="D25" i="1"/>
  <c r="C25" i="1"/>
  <c r="I24" i="1"/>
  <c r="F24" i="1"/>
  <c r="C24" i="1"/>
  <c r="I23" i="1"/>
  <c r="F23" i="1"/>
  <c r="C23" i="1"/>
  <c r="I22" i="1"/>
  <c r="F22" i="1"/>
  <c r="C22" i="1"/>
  <c r="I21" i="1"/>
  <c r="F21" i="1"/>
  <c r="C21" i="1"/>
  <c r="I20" i="1"/>
  <c r="F20" i="1"/>
  <c r="C20" i="1"/>
  <c r="I19" i="1"/>
  <c r="F19" i="1"/>
  <c r="C19" i="1"/>
  <c r="K18" i="1"/>
  <c r="K15" i="1" s="1"/>
  <c r="K13" i="1" s="1"/>
  <c r="J18" i="1"/>
  <c r="I18" i="1" s="1"/>
  <c r="H18" i="1"/>
  <c r="G18" i="1"/>
  <c r="G15" i="1" s="1"/>
  <c r="F18" i="1"/>
  <c r="E18" i="1"/>
  <c r="C18" i="1" s="1"/>
  <c r="D18" i="1"/>
  <c r="I17" i="1"/>
  <c r="F17" i="1"/>
  <c r="C17" i="1"/>
  <c r="I16" i="1"/>
  <c r="F16" i="1"/>
  <c r="C16" i="1"/>
  <c r="E15" i="1"/>
  <c r="I14" i="1"/>
  <c r="F14" i="1"/>
  <c r="C14" i="1"/>
  <c r="E13" i="1"/>
  <c r="K10" i="1"/>
  <c r="H10" i="1"/>
  <c r="G10" i="1"/>
  <c r="F10" i="1" s="1"/>
  <c r="E10" i="1"/>
  <c r="D10" i="1"/>
  <c r="C10" i="1"/>
  <c r="K9" i="1"/>
  <c r="G9" i="1"/>
  <c r="F9" i="1" s="1"/>
  <c r="J8" i="1"/>
  <c r="G13" i="1" l="1"/>
  <c r="F15" i="1"/>
  <c r="E47" i="1"/>
  <c r="E12" i="1"/>
  <c r="E7" i="1" s="1"/>
  <c r="E6" i="1" s="1"/>
  <c r="H12" i="1"/>
  <c r="H7" i="1" s="1"/>
  <c r="H6" i="1" s="1"/>
  <c r="I74" i="1"/>
  <c r="K12" i="1"/>
  <c r="K7" i="1" s="1"/>
  <c r="K6" i="1" s="1"/>
  <c r="J15" i="1"/>
  <c r="D33" i="1"/>
  <c r="C33" i="1" s="1"/>
  <c r="J48" i="1"/>
  <c r="J82" i="1"/>
  <c r="J36" i="1"/>
  <c r="D47" i="1"/>
  <c r="C47" i="1" s="1"/>
  <c r="J55" i="1"/>
  <c r="I55" i="1" s="1"/>
  <c r="I78" i="1"/>
  <c r="F83" i="1"/>
  <c r="D8" i="1"/>
  <c r="C8" i="1" s="1"/>
  <c r="J10" i="1"/>
  <c r="I10" i="1" s="1"/>
  <c r="D15" i="1"/>
  <c r="G36" i="1"/>
  <c r="G55" i="1"/>
  <c r="G74" i="1"/>
  <c r="D82" i="1"/>
  <c r="J33" i="1" l="1"/>
  <c r="I33" i="1" s="1"/>
  <c r="I36" i="1"/>
  <c r="D13" i="1"/>
  <c r="C15" i="1"/>
  <c r="J9" i="1"/>
  <c r="I9" i="1" s="1"/>
  <c r="I82" i="1"/>
  <c r="F36" i="1"/>
  <c r="G33" i="1"/>
  <c r="F33" i="1" s="1"/>
  <c r="C82" i="1"/>
  <c r="D9" i="1"/>
  <c r="C9" i="1" s="1"/>
  <c r="F74" i="1"/>
  <c r="G8" i="1"/>
  <c r="F8" i="1" s="1"/>
  <c r="I48" i="1"/>
  <c r="J47" i="1"/>
  <c r="I47" i="1" s="1"/>
  <c r="J13" i="1"/>
  <c r="I15" i="1"/>
  <c r="F55" i="1"/>
  <c r="G47" i="1"/>
  <c r="F47" i="1" s="1"/>
  <c r="F13" i="1"/>
  <c r="G12" i="1"/>
  <c r="G7" i="1" l="1"/>
  <c r="F12" i="1"/>
  <c r="C13" i="1"/>
  <c r="D12" i="1"/>
  <c r="I13" i="1"/>
  <c r="J12" i="1"/>
  <c r="D7" i="1" l="1"/>
  <c r="C12" i="1"/>
  <c r="I12" i="1"/>
  <c r="J7" i="1"/>
  <c r="F7" i="1"/>
  <c r="G6" i="1"/>
  <c r="F6" i="1" s="1"/>
  <c r="I7" i="1" l="1"/>
  <c r="J6" i="1"/>
  <c r="I6" i="1" s="1"/>
  <c r="C7" i="1"/>
  <c r="D6" i="1"/>
  <c r="C6" i="1" s="1"/>
</calcChain>
</file>

<file path=xl/sharedStrings.xml><?xml version="1.0" encoding="utf-8"?>
<sst xmlns="http://schemas.openxmlformats.org/spreadsheetml/2006/main" count="108" uniqueCount="88">
  <si>
    <t xml:space="preserve">                    დედოფლისწყაროს   მუნიციპალიტეტი</t>
  </si>
  <si>
    <t>დასახელება</t>
  </si>
  <si>
    <t>კოდი</t>
  </si>
  <si>
    <t>2022 წლის დამტკიცებული</t>
  </si>
  <si>
    <t>2023  წლის დაზუსტებული გეგმა</t>
  </si>
  <si>
    <t xml:space="preserve">2023 წლის მარტის თვის     შესრულება </t>
  </si>
  <si>
    <t>სულ</t>
  </si>
  <si>
    <t>მათ შორის</t>
  </si>
  <si>
    <t>სახელმწიფო ბიუჯეტის ფონდებიდან გამოყოფილი ტრანსფერები</t>
  </si>
  <si>
    <t>საკუთარი შემოსავლები</t>
  </si>
  <si>
    <t>შემოსულობები</t>
  </si>
  <si>
    <t>შემოსავლები</t>
  </si>
  <si>
    <t>არაფინანსური აქტივების კლება</t>
  </si>
  <si>
    <t>ფინანსური აქტივების კლება</t>
  </si>
  <si>
    <t>ვალდებულებების ზრდა</t>
  </si>
  <si>
    <t>გადასახადები</t>
  </si>
  <si>
    <t>დამატებითი ღირებულების გადასახადი</t>
  </si>
  <si>
    <t>ქონების გადასახადი</t>
  </si>
  <si>
    <t xml:space="preserve">საქართველოს საწარმოთა ქონებაზე (გარდა მიწისა)        </t>
  </si>
  <si>
    <t>უცხოურ საწარმოთა ქონებაზე (გარდა მიწისა)</t>
  </si>
  <si>
    <t>ფიზიკურ პირთა ქონებაზე (გარდა მიწისა)</t>
  </si>
  <si>
    <t>ეკონომიკური საქმიანობისთვის გამოყენებულ ქონებაზე</t>
  </si>
  <si>
    <t>არაეკონომიკური საქმიანობისთვის გამოყენებულ უძრავ ქოენბაზე</t>
  </si>
  <si>
    <t>საქართველოში რეგისტრირებულ მსუბუქ ავტომობილებზე</t>
  </si>
  <si>
    <t>საქართველოში რეგისტრირებულ თვითმფრინავებზე</t>
  </si>
  <si>
    <t>საქართველოში რეგისტრირებულ შეულმფრენებზე</t>
  </si>
  <si>
    <t xml:space="preserve">სასოფლო-სამეურნეო დანიშნულების მიწაზე                               </t>
  </si>
  <si>
    <t>ფიზიკური პირებიდან</t>
  </si>
  <si>
    <t>იურიდიული პირებიდან</t>
  </si>
  <si>
    <t xml:space="preserve">არასასოფლო-სამეურნეო დანიშნულების მიწაზე                                           </t>
  </si>
  <si>
    <t>სხვა გადასახადები ქონებაზე</t>
  </si>
  <si>
    <t>სხვა გადასახადები</t>
  </si>
  <si>
    <t>გრანტები</t>
  </si>
  <si>
    <t>საერთაშორისო ორგანიზაციებიდან და სხვა ქვეყნის მთავრობიდან მიღებული გრანტები</t>
  </si>
  <si>
    <t>აჭარის ავტონომიური რესპუბლიკის ბიუჯეტიდან გამოყოფილი ტრანსფერი</t>
  </si>
  <si>
    <t>სახელმწიფო ბიუჯეტიდან გამოყოფილი ტრანსფერი</t>
  </si>
  <si>
    <t>ბიუჯეტით გათვალისწინებული ტრანსფერები</t>
  </si>
  <si>
    <t>გათანაბრებითი ტრანსფერი</t>
  </si>
  <si>
    <t>მიზნობრივი ტრანსფერი დელეგირებული უფლებამოსილების განსახორციელებლად</t>
  </si>
  <si>
    <t>ინფრასტრუქტურის განვითარებისათვის და სხვა მიმდინარე ღონისძიებების დასაფინანსებლად  (კაპიტალ.ტრანსფ.)</t>
  </si>
  <si>
    <t>ფონდებიდან გამოყოფილი ტრანსფერები</t>
  </si>
  <si>
    <t xml:space="preserve">რეგიონებში განსახორციელებელი პროექტების ფონდი </t>
  </si>
  <si>
    <t>სოფლის მხარდაჭერის პროგრამა</t>
  </si>
  <si>
    <t>პრეზიდენტის სარეზერვო ფონდი</t>
  </si>
  <si>
    <t>გრანტები სკოლის ტრანსპორტირება</t>
  </si>
  <si>
    <t>სპეცტრანსფერი</t>
  </si>
  <si>
    <t>სხვა შემოსავლები</t>
  </si>
  <si>
    <t>შემოსავლები საკუთრებიდან</t>
  </si>
  <si>
    <t>პროცენტები</t>
  </si>
  <si>
    <t>დივიდენდები</t>
  </si>
  <si>
    <t>რენტა</t>
  </si>
  <si>
    <t xml:space="preserve">მოსაკრებელი ბუნებრივი რესურსებით სარგებლობისათვის                     </t>
  </si>
  <si>
    <t>შემოსავალი მიწის იჯარიდან და მართვაში (უზურფრუქტი, ქირავნობა და სხვა) გადაცემიდან</t>
  </si>
  <si>
    <t>სხვა არაკლასიფიცირებული რენტა</t>
  </si>
  <si>
    <t>საქონლისა და მომსახურების რეალიზაცია</t>
  </si>
  <si>
    <t>ადმინისტრაციული მოსაკრებლები და გადასახდელები</t>
  </si>
  <si>
    <t>საერთო-სახელმწიფოებრივი სალიცენზიო მოსაკრებელი</t>
  </si>
  <si>
    <t>სანებართვო მოსაკრებელი</t>
  </si>
  <si>
    <t>სახელმწიფო ბაჟი</t>
  </si>
  <si>
    <t xml:space="preserve">საჯარო ინფორმაციის ასლის გადაღების მოსაკრებელი  </t>
  </si>
  <si>
    <t>სამხედრო სავალდებულო სამსახურის გადავადების მოსაკრებელი</t>
  </si>
  <si>
    <t>სათამაშო ბიზნესის მოსაკრებელი</t>
  </si>
  <si>
    <t>კულტურული მემკვიდრეობის სარეაბილიტაციო არიალის ინფრასტრუქტურის ადგილობრივი მოსაკრებელი</t>
  </si>
  <si>
    <t xml:space="preserve">ადგილობრივი მოსაკრებელი სპეციალური (ზონალური) შეთანხმების გაცემისათვის </t>
  </si>
  <si>
    <t xml:space="preserve">ადგილობრივი მოსაკრებელი დასახლებული ტერიტორიის დასუფთავებისათვის </t>
  </si>
  <si>
    <t xml:space="preserve">სხვა არაკლასიფიცირებული მოსაკრებელი </t>
  </si>
  <si>
    <t>არასაბაზრო წესით გაყიდული საქონელი და მომსახურება</t>
  </si>
  <si>
    <t>შემოსავლები საქონლის რეალიზაციიდან</t>
  </si>
  <si>
    <t>შემოსავლები მომსახურების გაწევიდან</t>
  </si>
  <si>
    <t xml:space="preserve">ჯარიმები, სანქციები და საურავები </t>
  </si>
  <si>
    <t>ნებაყოფლობითი ტრანსფერები, გრანტების გარეშე</t>
  </si>
  <si>
    <t>შერეული და სხვა არაკლასიფიცირებული შემოსავლები</t>
  </si>
  <si>
    <t>ძირითადი აქტივები</t>
  </si>
  <si>
    <t xml:space="preserve">მატერიალური მარაგები </t>
  </si>
  <si>
    <t xml:space="preserve">ფასეულობები </t>
  </si>
  <si>
    <t>არაწარმოებული აქტივები</t>
  </si>
  <si>
    <t>მიწა</t>
  </si>
  <si>
    <t>სხვა ბუნებრივი აქტივები</t>
  </si>
  <si>
    <t xml:space="preserve">საშინაო </t>
  </si>
  <si>
    <t xml:space="preserve">ფასიანი ქაღალდები, გარდა აქციებისა </t>
  </si>
  <si>
    <t>სესხები</t>
  </si>
  <si>
    <t>აქციები და სხვა კაპიტალი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</si>
  <si>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</si>
  <si>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</si>
  <si>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სხვა დებიტორული დავალიანებები</t>
  </si>
  <si>
    <t xml:space="preserve">საგარეო </t>
  </si>
  <si>
    <t>საგარეო</t>
  </si>
  <si>
    <t>საშინაო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</si>
</sst>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b/>
      <sz val="8"/>
      <name val="LitNusx"/>
      <family val="2"/>
    </font>
    <font>
      <b/>
      <sz val="8"/>
      <name val="Sylfaen"/>
      <family val="1"/>
    </font>
    <font>
      <b/>
      <sz val="8"/>
      <color indexed="10"/>
      <name val="Sylfaen"/>
      <family val="1"/>
    </font>
    <font>
      <b/>
      <sz val="8"/>
      <color rgb="FF0000FF"/>
      <name val="Sylfaen"/>
      <family val="1"/>
    </font>
    <font>
      <b/>
      <sz val="8"/>
      <color indexed="12"/>
      <name val="Sylfaen"/>
      <family val="1"/>
    </font>
    <font>
      <b/>
      <sz val="8"/>
      <color rgb="FFFF0000"/>
      <name val="Sylfaen"/>
      <family val="1"/>
    </font>
    <font>
      <b/>
      <sz val="8"/>
      <color rgb="FF800080"/>
      <name val="Sylfaen"/>
      <family val="1"/>
    </font>
    <font>
      <b/>
      <sz val="8"/>
      <color indexed="36"/>
      <name val="Sylfaen"/>
      <family val="1"/>
    </font>
    <font>
      <b/>
      <sz val="8"/>
      <color rgb="FF008000"/>
      <name val="Sylfaen"/>
      <family val="1"/>
    </font>
    <font>
      <b/>
      <sz val="8"/>
      <color indexed="17"/>
      <name val="Sylfaen"/>
      <family val="1"/>
    </font>
    <font>
      <sz val="8"/>
      <name val="Sylfaen"/>
      <family val="1"/>
    </font>
    <font>
      <sz val="8"/>
      <name val="Arial"/>
      <family val="2"/>
    </font>
    <font>
      <i/>
      <sz val="8"/>
      <name val="Sylfaen"/>
      <family val="1"/>
    </font>
    <font>
      <sz val="8"/>
      <color indexed="10"/>
      <name val="Sylfaen"/>
      <family val="1"/>
    </font>
    <font>
      <sz val="8"/>
      <color rgb="FFFF0000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</cellStyleXfs>
  <cellXfs count="140">
    <xf numFmtId="0" fontId="0" fillId="0" borderId="0" xfId="0"/>
    <xf numFmtId="0" fontId="4" fillId="0" borderId="0" xfId="2" applyFont="1" applyBorder="1" applyAlignment="1" applyProtection="1">
      <alignment horizontal="center" vertical="center" wrapText="1"/>
      <protection locked="0"/>
    </xf>
    <xf numFmtId="164" fontId="5" fillId="0" borderId="0" xfId="2" applyNumberFormat="1" applyFont="1" applyBorder="1" applyAlignment="1" applyProtection="1">
      <alignment horizontal="center" vertical="center"/>
      <protection locked="0"/>
    </xf>
    <xf numFmtId="0" fontId="5" fillId="0" borderId="0" xfId="2" applyFont="1" applyBorder="1" applyProtection="1">
      <protection locked="0"/>
    </xf>
    <xf numFmtId="0" fontId="4" fillId="0" borderId="1" xfId="2" applyFont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164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164" fontId="7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164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8" xfId="3" applyNumberFormat="1" applyFont="1" applyFill="1" applyBorder="1" applyAlignment="1" applyProtection="1">
      <alignment horizontal="center" vertical="center" wrapText="1"/>
      <protection locked="0"/>
    </xf>
    <xf numFmtId="164" fontId="8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4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4" fontId="7" fillId="2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7" xfId="2" applyFont="1" applyFill="1" applyBorder="1" applyAlignment="1" applyProtection="1">
      <alignment horizontal="center" vertical="center" wrapText="1"/>
      <protection locked="0"/>
    </xf>
    <xf numFmtId="164" fontId="7" fillId="3" borderId="6" xfId="2" applyNumberFormat="1" applyFont="1" applyFill="1" applyBorder="1" applyAlignment="1" applyProtection="1">
      <alignment horizontal="center" vertical="center" wrapText="1"/>
    </xf>
    <xf numFmtId="164" fontId="7" fillId="0" borderId="8" xfId="2" applyNumberFormat="1" applyFont="1" applyFill="1" applyBorder="1" applyAlignment="1" applyProtection="1">
      <alignment horizontal="center" vertical="center" wrapText="1"/>
    </xf>
    <xf numFmtId="164" fontId="7" fillId="0" borderId="9" xfId="2" applyNumberFormat="1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vertical="center" wrapText="1"/>
      <protection locked="0"/>
    </xf>
    <xf numFmtId="0" fontId="7" fillId="0" borderId="7" xfId="2" applyFont="1" applyFill="1" applyBorder="1" applyAlignment="1" applyProtection="1">
      <alignment horizontal="left" vertical="center" wrapText="1"/>
      <protection locked="0"/>
    </xf>
    <xf numFmtId="164" fontId="7" fillId="0" borderId="8" xfId="2" applyNumberFormat="1" applyFont="1" applyBorder="1" applyAlignment="1" applyProtection="1">
      <alignment horizontal="center" vertical="center"/>
    </xf>
    <xf numFmtId="164" fontId="7" fillId="0" borderId="9" xfId="2" applyNumberFormat="1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 applyProtection="1">
      <alignment vertical="center" wrapText="1"/>
      <protection locked="0"/>
    </xf>
    <xf numFmtId="164" fontId="7" fillId="3" borderId="6" xfId="2" applyNumberFormat="1" applyFont="1" applyFill="1" applyBorder="1" applyAlignment="1" applyProtection="1">
      <alignment horizontal="center" vertical="center" wrapText="1"/>
      <protection locked="0"/>
    </xf>
    <xf numFmtId="164" fontId="7" fillId="0" borderId="8" xfId="2" applyNumberFormat="1" applyFont="1" applyFill="1" applyBorder="1" applyAlignment="1" applyProtection="1">
      <alignment horizontal="center" vertical="center" wrapText="1"/>
      <protection locked="0"/>
    </xf>
    <xf numFmtId="164" fontId="7" fillId="0" borderId="9" xfId="2" applyNumberFormat="1" applyFont="1" applyFill="1" applyBorder="1" applyAlignment="1" applyProtection="1">
      <alignment horizontal="center" vertical="center" wrapText="1"/>
      <protection locked="0"/>
    </xf>
    <xf numFmtId="164" fontId="7" fillId="3" borderId="6" xfId="2" applyNumberFormat="1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left" vertical="center" wrapText="1" indent="1"/>
      <protection locked="0"/>
    </xf>
    <xf numFmtId="0" fontId="10" fillId="0" borderId="7" xfId="4" applyFont="1" applyFill="1" applyBorder="1" applyAlignment="1" applyProtection="1">
      <alignment horizontal="left" vertical="center" wrapText="1"/>
      <protection locked="0"/>
    </xf>
    <xf numFmtId="164" fontId="10" fillId="3" borderId="6" xfId="1" applyNumberFormat="1" applyFont="1" applyFill="1" applyBorder="1" applyAlignment="1" applyProtection="1">
      <alignment horizontal="center" vertical="center" wrapText="1"/>
    </xf>
    <xf numFmtId="164" fontId="10" fillId="0" borderId="8" xfId="1" applyNumberFormat="1" applyFont="1" applyFill="1" applyBorder="1" applyAlignment="1" applyProtection="1">
      <alignment horizontal="center" vertical="center" wrapText="1"/>
    </xf>
    <xf numFmtId="164" fontId="10" fillId="3" borderId="6" xfId="5" applyNumberFormat="1" applyFont="1" applyFill="1" applyBorder="1" applyAlignment="1" applyProtection="1">
      <alignment horizontal="center" vertical="center" wrapText="1"/>
    </xf>
    <xf numFmtId="0" fontId="11" fillId="4" borderId="15" xfId="0" applyFont="1" applyFill="1" applyBorder="1" applyAlignment="1" applyProtection="1">
      <alignment horizontal="left" vertical="center" wrapText="1" indent="2"/>
      <protection locked="0"/>
    </xf>
    <xf numFmtId="164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10" fillId="3" borderId="6" xfId="5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2" applyFont="1" applyFill="1" applyBorder="1" applyAlignment="1" applyProtection="1">
      <alignment horizontal="left" vertical="center" wrapText="1"/>
      <protection locked="0"/>
    </xf>
    <xf numFmtId="164" fontId="8" fillId="3" borderId="6" xfId="3" applyNumberFormat="1" applyFont="1" applyFill="1" applyBorder="1" applyAlignment="1" applyProtection="1">
      <alignment horizontal="center" vertical="center" wrapText="1"/>
    </xf>
    <xf numFmtId="164" fontId="8" fillId="5" borderId="8" xfId="3" applyNumberFormat="1" applyFont="1" applyFill="1" applyBorder="1" applyAlignment="1" applyProtection="1">
      <alignment horizontal="center" vertical="center" wrapText="1"/>
    </xf>
    <xf numFmtId="164" fontId="8" fillId="5" borderId="9" xfId="3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left" vertical="center" wrapText="1" indent="4"/>
      <protection locked="0"/>
    </xf>
    <xf numFmtId="0" fontId="13" fillId="0" borderId="7" xfId="0" applyFont="1" applyFill="1" applyBorder="1" applyAlignment="1" applyProtection="1">
      <alignment horizontal="left" vertical="center" wrapText="1"/>
      <protection locked="0"/>
    </xf>
    <xf numFmtId="164" fontId="13" fillId="3" borderId="6" xfId="1" applyNumberFormat="1" applyFont="1" applyFill="1" applyBorder="1" applyAlignment="1" applyProtection="1">
      <alignment horizontal="center" wrapText="1"/>
      <protection locked="0"/>
    </xf>
    <xf numFmtId="164" fontId="13" fillId="0" borderId="8" xfId="1" applyNumberFormat="1" applyFont="1" applyFill="1" applyBorder="1" applyAlignment="1" applyProtection="1">
      <alignment horizontal="center" wrapText="1"/>
      <protection locked="0"/>
    </xf>
    <xf numFmtId="164" fontId="13" fillId="0" borderId="9" xfId="1" applyNumberFormat="1" applyFont="1" applyFill="1" applyBorder="1" applyAlignment="1" applyProtection="1">
      <alignment horizontal="center" wrapText="1"/>
      <protection locked="0"/>
    </xf>
    <xf numFmtId="164" fontId="13" fillId="3" borderId="6" xfId="5" applyNumberFormat="1" applyFont="1" applyFill="1" applyBorder="1" applyAlignment="1" applyProtection="1">
      <alignment horizontal="center" wrapText="1"/>
      <protection locked="0"/>
    </xf>
    <xf numFmtId="164" fontId="13" fillId="0" borderId="8" xfId="5" applyNumberFormat="1" applyFont="1" applyFill="1" applyBorder="1" applyAlignment="1" applyProtection="1">
      <alignment horizontal="center" wrapText="1"/>
      <protection locked="0"/>
    </xf>
    <xf numFmtId="164" fontId="13" fillId="0" borderId="9" xfId="5" applyNumberFormat="1" applyFont="1" applyFill="1" applyBorder="1" applyAlignment="1" applyProtection="1">
      <alignment horizontal="center" wrapText="1"/>
      <protection locked="0"/>
    </xf>
    <xf numFmtId="164" fontId="13" fillId="3" borderId="6" xfId="1" applyNumberFormat="1" applyFont="1" applyFill="1" applyBorder="1" applyAlignment="1" applyProtection="1">
      <alignment horizontal="center" wrapText="1"/>
    </xf>
    <xf numFmtId="164" fontId="13" fillId="0" borderId="8" xfId="1" applyNumberFormat="1" applyFont="1" applyFill="1" applyBorder="1" applyAlignment="1" applyProtection="1">
      <alignment horizontal="center" wrapText="1"/>
    </xf>
    <xf numFmtId="164" fontId="13" fillId="0" borderId="9" xfId="1" applyNumberFormat="1" applyFont="1" applyFill="1" applyBorder="1" applyAlignment="1" applyProtection="1">
      <alignment horizontal="center" wrapText="1"/>
    </xf>
    <xf numFmtId="164" fontId="13" fillId="3" borderId="6" xfId="5" applyNumberFormat="1" applyFont="1" applyFill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left" vertical="center" wrapText="1" indent="6"/>
      <protection locked="0"/>
    </xf>
    <xf numFmtId="0" fontId="15" fillId="0" borderId="7" xfId="0" applyFont="1" applyFill="1" applyBorder="1" applyAlignment="1" applyProtection="1">
      <alignment horizontal="left" vertical="center" wrapText="1"/>
      <protection locked="0"/>
    </xf>
    <xf numFmtId="164" fontId="16" fillId="3" borderId="6" xfId="1" applyNumberFormat="1" applyFont="1" applyFill="1" applyBorder="1" applyAlignment="1" applyProtection="1">
      <alignment horizontal="center" wrapText="1"/>
      <protection locked="0"/>
    </xf>
    <xf numFmtId="164" fontId="16" fillId="0" borderId="8" xfId="1" applyNumberFormat="1" applyFont="1" applyFill="1" applyBorder="1" applyAlignment="1" applyProtection="1">
      <alignment horizontal="center" wrapText="1"/>
      <protection locked="0"/>
    </xf>
    <xf numFmtId="164" fontId="16" fillId="0" borderId="9" xfId="1" applyNumberFormat="1" applyFont="1" applyFill="1" applyBorder="1" applyAlignment="1" applyProtection="1">
      <alignment horizontal="center" wrapText="1"/>
      <protection locked="0"/>
    </xf>
    <xf numFmtId="164" fontId="16" fillId="3" borderId="6" xfId="5" applyNumberFormat="1" applyFont="1" applyFill="1" applyBorder="1" applyAlignment="1" applyProtection="1">
      <alignment horizontal="center" wrapText="1"/>
      <protection locked="0"/>
    </xf>
    <xf numFmtId="164" fontId="16" fillId="0" borderId="8" xfId="5" applyNumberFormat="1" applyFont="1" applyFill="1" applyBorder="1" applyAlignment="1" applyProtection="1">
      <alignment horizontal="center" wrapText="1"/>
      <protection locked="0"/>
    </xf>
    <xf numFmtId="164" fontId="16" fillId="0" borderId="9" xfId="5" applyNumberFormat="1" applyFont="1" applyFill="1" applyBorder="1" applyAlignment="1" applyProtection="1">
      <alignment horizontal="center" wrapText="1"/>
      <protection locked="0"/>
    </xf>
    <xf numFmtId="164" fontId="8" fillId="3" borderId="6" xfId="3" applyNumberFormat="1" applyFont="1" applyFill="1" applyBorder="1" applyAlignment="1" applyProtection="1">
      <alignment horizontal="center" vertical="center" wrapText="1"/>
      <protection locked="0"/>
    </xf>
    <xf numFmtId="164" fontId="8" fillId="5" borderId="8" xfId="3" applyNumberFormat="1" applyFont="1" applyFill="1" applyBorder="1" applyAlignment="1" applyProtection="1">
      <alignment horizontal="center" vertical="center" wrapText="1"/>
      <protection locked="0"/>
    </xf>
    <xf numFmtId="164" fontId="8" fillId="5" borderId="9" xfId="3" applyNumberFormat="1" applyFont="1" applyFill="1" applyBorder="1" applyAlignment="1" applyProtection="1">
      <alignment horizontal="center" vertical="center" wrapText="1"/>
      <protection locked="0"/>
    </xf>
    <xf numFmtId="164" fontId="10" fillId="3" borderId="6" xfId="1" applyNumberFormat="1" applyFont="1" applyFill="1" applyBorder="1" applyAlignment="1" applyProtection="1">
      <alignment horizontal="center" wrapText="1"/>
    </xf>
    <xf numFmtId="164" fontId="10" fillId="0" borderId="8" xfId="1" applyNumberFormat="1" applyFont="1" applyFill="1" applyBorder="1" applyAlignment="1" applyProtection="1">
      <alignment horizontal="center" wrapText="1"/>
    </xf>
    <xf numFmtId="164" fontId="10" fillId="0" borderId="9" xfId="1" applyNumberFormat="1" applyFont="1" applyFill="1" applyBorder="1" applyAlignment="1" applyProtection="1">
      <alignment horizontal="center" wrapText="1"/>
    </xf>
    <xf numFmtId="164" fontId="10" fillId="3" borderId="6" xfId="5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>
      <protection locked="0"/>
    </xf>
    <xf numFmtId="0" fontId="7" fillId="0" borderId="15" xfId="0" applyFont="1" applyBorder="1" applyAlignment="1" applyProtection="1">
      <alignment horizontal="left" vertical="center" wrapText="1" indent="4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164" fontId="7" fillId="3" borderId="6" xfId="1" applyNumberFormat="1" applyFont="1" applyFill="1" applyBorder="1" applyAlignment="1" applyProtection="1">
      <alignment horizontal="center" wrapText="1"/>
    </xf>
    <xf numFmtId="164" fontId="7" fillId="0" borderId="8" xfId="1" applyNumberFormat="1" applyFont="1" applyFill="1" applyBorder="1" applyAlignment="1" applyProtection="1">
      <alignment horizontal="center" wrapText="1"/>
    </xf>
    <xf numFmtId="164" fontId="7" fillId="0" borderId="9" xfId="1" applyNumberFormat="1" applyFont="1" applyFill="1" applyBorder="1" applyAlignment="1" applyProtection="1">
      <alignment horizontal="center" wrapText="1"/>
    </xf>
    <xf numFmtId="164" fontId="7" fillId="3" borderId="6" xfId="5" applyNumberFormat="1" applyFont="1" applyFill="1" applyBorder="1" applyAlignment="1" applyProtection="1">
      <alignment horizontal="center" wrapText="1"/>
    </xf>
    <xf numFmtId="0" fontId="16" fillId="0" borderId="15" xfId="0" applyFont="1" applyBorder="1" applyAlignment="1" applyProtection="1">
      <alignment horizontal="left" vertical="center" wrapText="1" indent="5"/>
      <protection locked="0"/>
    </xf>
    <xf numFmtId="0" fontId="16" fillId="0" borderId="7" xfId="0" applyFont="1" applyFill="1" applyBorder="1" applyAlignment="1" applyProtection="1">
      <alignment horizontal="left" vertical="center" wrapText="1" indent="5"/>
      <protection locked="0"/>
    </xf>
    <xf numFmtId="164" fontId="16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8" xfId="0" applyNumberFormat="1" applyFont="1" applyBorder="1" applyAlignment="1" applyProtection="1">
      <alignment horizontal="center" vertical="center" wrapText="1"/>
      <protection locked="0"/>
    </xf>
    <xf numFmtId="164" fontId="16" fillId="0" borderId="9" xfId="0" applyNumberFormat="1" applyFont="1" applyBorder="1" applyAlignment="1" applyProtection="1">
      <alignment horizontal="center" vertical="center" wrapText="1"/>
      <protection locked="0"/>
    </xf>
    <xf numFmtId="164" fontId="7" fillId="3" borderId="17" xfId="1" applyNumberFormat="1" applyFont="1" applyFill="1" applyBorder="1" applyAlignment="1" applyProtection="1">
      <alignment horizontal="center" wrapText="1"/>
    </xf>
    <xf numFmtId="164" fontId="7" fillId="3" borderId="17" xfId="5" applyNumberFormat="1" applyFont="1" applyFill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left" vertical="center" wrapText="1" indent="5"/>
      <protection locked="0"/>
    </xf>
    <xf numFmtId="164" fontId="16" fillId="3" borderId="6" xfId="1" applyNumberFormat="1" applyFont="1" applyFill="1" applyBorder="1" applyAlignment="1" applyProtection="1">
      <alignment horizontal="center" wrapText="1"/>
    </xf>
    <xf numFmtId="164" fontId="16" fillId="3" borderId="6" xfId="5" applyNumberFormat="1" applyFont="1" applyFill="1" applyBorder="1" applyAlignment="1" applyProtection="1">
      <alignment horizontal="center" wrapText="1"/>
    </xf>
    <xf numFmtId="0" fontId="7" fillId="0" borderId="7" xfId="0" applyFont="1" applyFill="1" applyBorder="1" applyAlignment="1" applyProtection="1">
      <alignment horizontal="left" vertical="center" wrapText="1" indent="5"/>
      <protection locked="0"/>
    </xf>
    <xf numFmtId="0" fontId="18" fillId="0" borderId="7" xfId="0" applyFont="1" applyFill="1" applyBorder="1" applyAlignment="1" applyProtection="1">
      <alignment horizontal="left" vertical="center" wrapText="1" indent="6"/>
      <protection locked="0"/>
    </xf>
    <xf numFmtId="164" fontId="10" fillId="0" borderId="9" xfId="1" applyNumberFormat="1" applyFont="1" applyFill="1" applyBorder="1" applyAlignment="1" applyProtection="1">
      <alignment horizontal="center" vertical="center" wrapText="1"/>
    </xf>
    <xf numFmtId="164" fontId="8" fillId="0" borderId="8" xfId="3" applyNumberFormat="1" applyFont="1" applyFill="1" applyBorder="1" applyAlignment="1" applyProtection="1">
      <alignment horizontal="center" vertical="center" wrapText="1"/>
    </xf>
    <xf numFmtId="164" fontId="8" fillId="0" borderId="9" xfId="3" applyNumberFormat="1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left" vertical="center" wrapText="1" indent="3"/>
      <protection locked="0"/>
    </xf>
    <xf numFmtId="164" fontId="16" fillId="5" borderId="8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7" fillId="3" borderId="6" xfId="5" applyNumberFormat="1" applyFont="1" applyFill="1" applyBorder="1" applyAlignment="1" applyProtection="1">
      <alignment horizontal="center" vertical="center" wrapText="1"/>
      <protection locked="0"/>
    </xf>
    <xf numFmtId="164" fontId="7" fillId="0" borderId="8" xfId="5" applyNumberFormat="1" applyFont="1" applyFill="1" applyBorder="1" applyAlignment="1" applyProtection="1">
      <alignment horizontal="center" vertical="center" wrapText="1"/>
      <protection locked="0"/>
    </xf>
    <xf numFmtId="164" fontId="7" fillId="0" borderId="9" xfId="5" applyNumberFormat="1" applyFont="1" applyFill="1" applyBorder="1" applyAlignment="1" applyProtection="1">
      <alignment horizontal="center" vertical="center" wrapText="1"/>
      <protection locked="0"/>
    </xf>
    <xf numFmtId="164" fontId="7" fillId="3" borderId="6" xfId="0" applyNumberFormat="1" applyFont="1" applyFill="1" applyBorder="1" applyAlignment="1" applyProtection="1">
      <alignment horizontal="center" vertical="center" wrapText="1"/>
    </xf>
    <xf numFmtId="164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9" xfId="0" applyNumberFormat="1" applyFont="1" applyFill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left" vertical="center" wrapText="1" indent="4"/>
      <protection locked="0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164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19" fillId="5" borderId="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9" xfId="3" applyNumberFormat="1" applyFont="1" applyFill="1" applyBorder="1" applyAlignment="1" applyProtection="1">
      <alignment horizontal="center" vertical="center" wrapText="1"/>
      <protection locked="0"/>
    </xf>
    <xf numFmtId="164" fontId="20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2" applyFont="1" applyBorder="1" applyAlignment="1" applyProtection="1">
      <protection locked="0"/>
    </xf>
    <xf numFmtId="164" fontId="16" fillId="3" borderId="6" xfId="2" applyNumberFormat="1" applyFont="1" applyFill="1" applyBorder="1" applyAlignment="1" applyProtection="1">
      <alignment horizontal="center"/>
      <protection locked="0"/>
    </xf>
    <xf numFmtId="164" fontId="16" fillId="0" borderId="8" xfId="2" applyNumberFormat="1" applyFont="1" applyBorder="1" applyAlignment="1" applyProtection="1">
      <alignment horizontal="center"/>
      <protection locked="0"/>
    </xf>
    <xf numFmtId="164" fontId="16" fillId="0" borderId="9" xfId="2" applyNumberFormat="1" applyFont="1" applyBorder="1" applyAlignment="1" applyProtection="1">
      <alignment horizontal="center"/>
      <protection locked="0"/>
    </xf>
    <xf numFmtId="164" fontId="7" fillId="3" borderId="6" xfId="2" applyNumberFormat="1" applyFont="1" applyFill="1" applyBorder="1" applyAlignment="1" applyProtection="1">
      <alignment horizontal="center"/>
    </xf>
    <xf numFmtId="164" fontId="7" fillId="0" borderId="8" xfId="2" applyNumberFormat="1" applyFont="1" applyFill="1" applyBorder="1" applyAlignment="1" applyProtection="1">
      <alignment horizontal="center"/>
    </xf>
    <xf numFmtId="164" fontId="7" fillId="0" borderId="9" xfId="2" applyNumberFormat="1" applyFont="1" applyFill="1" applyBorder="1" applyAlignment="1" applyProtection="1">
      <alignment horizontal="center"/>
    </xf>
    <xf numFmtId="164" fontId="7" fillId="0" borderId="8" xfId="2" applyNumberFormat="1" applyFont="1" applyFill="1" applyBorder="1" applyAlignment="1" applyProtection="1">
      <alignment horizontal="center" vertical="center"/>
    </xf>
    <xf numFmtId="164" fontId="7" fillId="0" borderId="9" xfId="2" applyNumberFormat="1" applyFont="1" applyFill="1" applyBorder="1" applyAlignment="1" applyProtection="1">
      <alignment horizontal="center" vertical="center"/>
    </xf>
    <xf numFmtId="164" fontId="13" fillId="3" borderId="6" xfId="3" applyNumberFormat="1" applyFont="1" applyFill="1" applyBorder="1" applyAlignment="1" applyProtection="1">
      <alignment horizontal="center" vertical="center" wrapText="1"/>
      <protection locked="0"/>
    </xf>
    <xf numFmtId="164" fontId="13" fillId="0" borderId="8" xfId="2" applyNumberFormat="1" applyFont="1" applyFill="1" applyBorder="1" applyAlignment="1" applyProtection="1">
      <alignment horizontal="center" vertical="center"/>
      <protection locked="0"/>
    </xf>
    <xf numFmtId="164" fontId="13" fillId="0" borderId="9" xfId="2" applyNumberFormat="1" applyFont="1" applyFill="1" applyBorder="1" applyAlignment="1" applyProtection="1">
      <alignment horizontal="center" vertical="center"/>
      <protection locked="0"/>
    </xf>
    <xf numFmtId="164" fontId="13" fillId="5" borderId="8" xfId="3" applyNumberFormat="1" applyFont="1" applyFill="1" applyBorder="1" applyAlignment="1" applyProtection="1">
      <alignment horizontal="center" vertical="center" wrapText="1"/>
      <protection locked="0"/>
    </xf>
    <xf numFmtId="164" fontId="13" fillId="5" borderId="9" xfId="3" applyNumberFormat="1" applyFont="1" applyFill="1" applyBorder="1" applyAlignment="1" applyProtection="1">
      <alignment horizontal="center" vertical="center" wrapText="1"/>
      <protection locked="0"/>
    </xf>
    <xf numFmtId="164" fontId="19" fillId="5" borderId="8" xfId="3" applyNumberFormat="1" applyFont="1" applyFill="1" applyBorder="1" applyAlignment="1" applyProtection="1">
      <alignment horizontal="center" vertical="center" wrapText="1"/>
      <protection locked="0"/>
    </xf>
    <xf numFmtId="164" fontId="19" fillId="5" borderId="9" xfId="3" applyNumberFormat="1" applyFont="1" applyFill="1" applyBorder="1" applyAlignment="1" applyProtection="1">
      <alignment horizontal="center" vertical="center" wrapText="1"/>
      <protection locked="0"/>
    </xf>
    <xf numFmtId="0" fontId="11" fillId="4" borderId="18" xfId="0" applyFont="1" applyFill="1" applyBorder="1" applyAlignment="1" applyProtection="1">
      <alignment horizontal="left" vertical="center" wrapText="1" indent="2"/>
      <protection locked="0"/>
    </xf>
    <xf numFmtId="0" fontId="8" fillId="0" borderId="11" xfId="2" applyFont="1" applyFill="1" applyBorder="1" applyAlignment="1" applyProtection="1">
      <alignment horizontal="left" vertical="center" wrapText="1"/>
      <protection locked="0"/>
    </xf>
    <xf numFmtId="164" fontId="8" fillId="3" borderId="10" xfId="3" applyNumberFormat="1" applyFont="1" applyFill="1" applyBorder="1" applyAlignment="1" applyProtection="1">
      <alignment horizontal="center" vertical="center" wrapText="1"/>
      <protection locked="0"/>
    </xf>
    <xf numFmtId="164" fontId="19" fillId="5" borderId="12" xfId="3" applyNumberFormat="1" applyFont="1" applyFill="1" applyBorder="1" applyAlignment="1" applyProtection="1">
      <alignment horizontal="center" vertical="center" wrapText="1"/>
      <protection locked="0"/>
    </xf>
    <xf numFmtId="164" fontId="19" fillId="5" borderId="13" xfId="3" applyNumberFormat="1" applyFont="1" applyFill="1" applyBorder="1" applyAlignment="1" applyProtection="1">
      <alignment horizontal="center" vertical="center" wrapText="1"/>
      <protection locked="0"/>
    </xf>
  </cellXfs>
  <cellStyles count="6">
    <cellStyle name="Comma" xfId="1" builtinId="3"/>
    <cellStyle name="Comma 2" xfId="3"/>
    <cellStyle name="Comma 7" xfId="5"/>
    <cellStyle name="Normal" xfId="0" builtinId="0"/>
    <cellStyle name="Normal 2" xfId="2"/>
    <cellStyle name="Normal_cxrili 30.12.2008 BOLOOOO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>
      <selection activeCell="P5" sqref="P5"/>
    </sheetView>
  </sheetViews>
  <sheetFormatPr defaultRowHeight="15" x14ac:dyDescent="0.25"/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</row>
    <row r="2" spans="1:11" ht="15.75" thickBot="1" x14ac:dyDescent="0.3">
      <c r="A2" s="4"/>
      <c r="B2" s="4"/>
      <c r="C2" s="4"/>
      <c r="D2" s="4"/>
      <c r="E2" s="4"/>
      <c r="F2" s="4"/>
      <c r="G2" s="4"/>
      <c r="H2" s="4"/>
      <c r="I2" s="2"/>
      <c r="J2" s="3"/>
      <c r="K2" s="3"/>
    </row>
    <row r="3" spans="1:11" x14ac:dyDescent="0.25">
      <c r="A3" s="5" t="s">
        <v>1</v>
      </c>
      <c r="B3" s="6" t="s">
        <v>2</v>
      </c>
      <c r="C3" s="7" t="s">
        <v>3</v>
      </c>
      <c r="D3" s="8"/>
      <c r="E3" s="9"/>
      <c r="F3" s="7" t="s">
        <v>4</v>
      </c>
      <c r="G3" s="8"/>
      <c r="H3" s="9"/>
      <c r="I3" s="7" t="s">
        <v>5</v>
      </c>
      <c r="J3" s="8"/>
      <c r="K3" s="9"/>
    </row>
    <row r="4" spans="1:11" x14ac:dyDescent="0.25">
      <c r="A4" s="10"/>
      <c r="B4" s="11"/>
      <c r="C4" s="12" t="s">
        <v>6</v>
      </c>
      <c r="D4" s="13" t="s">
        <v>7</v>
      </c>
      <c r="E4" s="14"/>
      <c r="F4" s="12" t="s">
        <v>6</v>
      </c>
      <c r="G4" s="13" t="s">
        <v>7</v>
      </c>
      <c r="H4" s="14"/>
      <c r="I4" s="12" t="s">
        <v>6</v>
      </c>
      <c r="J4" s="13" t="s">
        <v>7</v>
      </c>
      <c r="K4" s="14"/>
    </row>
    <row r="5" spans="1:11" ht="69.75" customHeight="1" thickBot="1" x14ac:dyDescent="0.3">
      <c r="A5" s="15"/>
      <c r="B5" s="16"/>
      <c r="C5" s="17"/>
      <c r="D5" s="18" t="s">
        <v>8</v>
      </c>
      <c r="E5" s="19" t="s">
        <v>9</v>
      </c>
      <c r="F5" s="17"/>
      <c r="G5" s="18" t="s">
        <v>8</v>
      </c>
      <c r="H5" s="19" t="s">
        <v>9</v>
      </c>
      <c r="I5" s="17"/>
      <c r="J5" s="18" t="s">
        <v>8</v>
      </c>
      <c r="K5" s="19" t="s">
        <v>9</v>
      </c>
    </row>
    <row r="6" spans="1:11" ht="22.5" x14ac:dyDescent="0.25">
      <c r="A6" s="20" t="s">
        <v>10</v>
      </c>
      <c r="B6" s="21"/>
      <c r="C6" s="22">
        <f>D6+E6</f>
        <v>7477.1</v>
      </c>
      <c r="D6" s="23">
        <f>D7+D8+D9+D10</f>
        <v>0</v>
      </c>
      <c r="E6" s="24">
        <f>E7+E8+E9+E10</f>
        <v>7477.1</v>
      </c>
      <c r="F6" s="22">
        <f>G6+H6</f>
        <v>15331.400000000001</v>
      </c>
      <c r="G6" s="23">
        <f>G7+G8+G9+G10</f>
        <v>3839.7</v>
      </c>
      <c r="H6" s="24">
        <f>H7+H8+H9+H10</f>
        <v>11491.7</v>
      </c>
      <c r="I6" s="22">
        <f>J6+K6</f>
        <v>3019.2000000000003</v>
      </c>
      <c r="J6" s="23">
        <f t="shared" ref="J6:K6" si="0">J7+J8+J9+J10</f>
        <v>121.9</v>
      </c>
      <c r="K6" s="24">
        <f t="shared" si="0"/>
        <v>2897.3</v>
      </c>
    </row>
    <row r="7" spans="1:11" ht="22.5" x14ac:dyDescent="0.25">
      <c r="A7" s="25" t="s">
        <v>11</v>
      </c>
      <c r="B7" s="26">
        <v>1</v>
      </c>
      <c r="C7" s="22">
        <f>D7+E7</f>
        <v>7437.1</v>
      </c>
      <c r="D7" s="27">
        <f>D12</f>
        <v>0</v>
      </c>
      <c r="E7" s="28">
        <f>E12</f>
        <v>7437.1</v>
      </c>
      <c r="F7" s="22">
        <f>G7+H7</f>
        <v>14924.7</v>
      </c>
      <c r="G7" s="27">
        <f>G12</f>
        <v>3839.7</v>
      </c>
      <c r="H7" s="28">
        <f>H12</f>
        <v>11085</v>
      </c>
      <c r="I7" s="22">
        <f>J7+K7</f>
        <v>2943.9</v>
      </c>
      <c r="J7" s="27">
        <f t="shared" ref="J7:K7" si="1">J12</f>
        <v>121.9</v>
      </c>
      <c r="K7" s="28">
        <f t="shared" si="1"/>
        <v>2822</v>
      </c>
    </row>
    <row r="8" spans="1:11" ht="45" x14ac:dyDescent="0.25">
      <c r="A8" s="25" t="s">
        <v>12</v>
      </c>
      <c r="B8" s="26">
        <v>31</v>
      </c>
      <c r="C8" s="22">
        <f>D8+E8</f>
        <v>40</v>
      </c>
      <c r="D8" s="27">
        <f>D74</f>
        <v>0</v>
      </c>
      <c r="E8" s="28">
        <f>E74</f>
        <v>40</v>
      </c>
      <c r="F8" s="22">
        <f>G8+H8</f>
        <v>406.7</v>
      </c>
      <c r="G8" s="27">
        <f>G74</f>
        <v>0</v>
      </c>
      <c r="H8" s="28">
        <f>H74</f>
        <v>406.7</v>
      </c>
      <c r="I8" s="22">
        <f>J8+K8</f>
        <v>75.3</v>
      </c>
      <c r="J8" s="27">
        <f t="shared" ref="J8:K8" si="2">J74</f>
        <v>0</v>
      </c>
      <c r="K8" s="28">
        <f t="shared" si="2"/>
        <v>75.3</v>
      </c>
    </row>
    <row r="9" spans="1:11" ht="45" x14ac:dyDescent="0.25">
      <c r="A9" s="25" t="s">
        <v>13</v>
      </c>
      <c r="B9" s="26">
        <v>32</v>
      </c>
      <c r="C9" s="22">
        <f>D9+E9</f>
        <v>0</v>
      </c>
      <c r="D9" s="27">
        <f>D82</f>
        <v>0</v>
      </c>
      <c r="E9" s="28">
        <f>E82</f>
        <v>0</v>
      </c>
      <c r="F9" s="22">
        <f>G9+H9</f>
        <v>0</v>
      </c>
      <c r="G9" s="27">
        <f>G82</f>
        <v>0</v>
      </c>
      <c r="H9" s="28">
        <f>H82</f>
        <v>0</v>
      </c>
      <c r="I9" s="22">
        <f>J9+K9</f>
        <v>0</v>
      </c>
      <c r="J9" s="27">
        <f t="shared" ref="J9:K9" si="3">J82</f>
        <v>0</v>
      </c>
      <c r="K9" s="28">
        <f t="shared" si="3"/>
        <v>0</v>
      </c>
    </row>
    <row r="10" spans="1:11" ht="33.75" x14ac:dyDescent="0.25">
      <c r="A10" s="25" t="s">
        <v>14</v>
      </c>
      <c r="B10" s="26">
        <v>33</v>
      </c>
      <c r="C10" s="22">
        <f>D10+E10</f>
        <v>0</v>
      </c>
      <c r="D10" s="27">
        <f>D98</f>
        <v>0</v>
      </c>
      <c r="E10" s="28">
        <f>E98</f>
        <v>0</v>
      </c>
      <c r="F10" s="22">
        <f>G10+H10</f>
        <v>0</v>
      </c>
      <c r="G10" s="27">
        <f>G98</f>
        <v>0</v>
      </c>
      <c r="H10" s="28">
        <f>H98</f>
        <v>0</v>
      </c>
      <c r="I10" s="22">
        <f>J10+K10</f>
        <v>0</v>
      </c>
      <c r="J10" s="27">
        <f t="shared" ref="J10:K10" si="4">J98</f>
        <v>0</v>
      </c>
      <c r="K10" s="28">
        <f t="shared" si="4"/>
        <v>0</v>
      </c>
    </row>
    <row r="11" spans="1:11" x14ac:dyDescent="0.25">
      <c r="A11" s="29"/>
      <c r="B11" s="30"/>
      <c r="C11" s="31"/>
      <c r="D11" s="32"/>
      <c r="E11" s="33"/>
      <c r="F11" s="31"/>
      <c r="G11" s="32"/>
      <c r="H11" s="33"/>
      <c r="I11" s="31"/>
      <c r="J11" s="32"/>
      <c r="K11" s="33"/>
    </row>
    <row r="12" spans="1:11" ht="22.5" x14ac:dyDescent="0.25">
      <c r="A12" s="29" t="s">
        <v>11</v>
      </c>
      <c r="B12" s="26">
        <v>1</v>
      </c>
      <c r="C12" s="34">
        <f>D12+E12</f>
        <v>7437.1</v>
      </c>
      <c r="D12" s="27">
        <f>D13+D33+D47</f>
        <v>0</v>
      </c>
      <c r="E12" s="28">
        <f>E13+E33+E47</f>
        <v>7437.1</v>
      </c>
      <c r="F12" s="34">
        <f t="shared" ref="F12:F46" si="5">G12+H12</f>
        <v>14924.7</v>
      </c>
      <c r="G12" s="27">
        <f>G13+G33+G47</f>
        <v>3839.7</v>
      </c>
      <c r="H12" s="28">
        <f>H13+H33+H47</f>
        <v>11085</v>
      </c>
      <c r="I12" s="34">
        <f>J12+K12</f>
        <v>2943.9</v>
      </c>
      <c r="J12" s="27">
        <f t="shared" ref="J12:K12" si="6">J13+J33+J47</f>
        <v>121.9</v>
      </c>
      <c r="K12" s="28">
        <f t="shared" si="6"/>
        <v>2822</v>
      </c>
    </row>
    <row r="13" spans="1:11" ht="22.5" x14ac:dyDescent="0.25">
      <c r="A13" s="35" t="s">
        <v>15</v>
      </c>
      <c r="B13" s="36">
        <v>11</v>
      </c>
      <c r="C13" s="37">
        <f>D13+E13</f>
        <v>4947.1000000000004</v>
      </c>
      <c r="D13" s="38">
        <f>D14+D15+D32</f>
        <v>0</v>
      </c>
      <c r="E13" s="38">
        <f>E14+E15+E32</f>
        <v>4947.1000000000004</v>
      </c>
      <c r="F13" s="39">
        <f t="shared" si="5"/>
        <v>8550</v>
      </c>
      <c r="G13" s="38">
        <f>G14+G15+G32</f>
        <v>0</v>
      </c>
      <c r="H13" s="38">
        <f>H14+H15+H32</f>
        <v>8550</v>
      </c>
      <c r="I13" s="39">
        <f>J13+K13</f>
        <v>1404.6</v>
      </c>
      <c r="J13" s="38">
        <f t="shared" ref="J13:K13" si="7">J14+J15+J32</f>
        <v>0</v>
      </c>
      <c r="K13" s="38">
        <f t="shared" si="7"/>
        <v>1404.6</v>
      </c>
    </row>
    <row r="14" spans="1:11" ht="37.5" customHeight="1" x14ac:dyDescent="0.25">
      <c r="A14" s="40" t="s">
        <v>16</v>
      </c>
      <c r="B14" s="36"/>
      <c r="C14" s="41">
        <f>D14+E14</f>
        <v>1847.1</v>
      </c>
      <c r="D14" s="42"/>
      <c r="E14" s="43">
        <v>1847.1</v>
      </c>
      <c r="F14" s="44">
        <f>G14+H14</f>
        <v>5000</v>
      </c>
      <c r="G14" s="42"/>
      <c r="H14" s="43">
        <v>5000</v>
      </c>
      <c r="I14" s="44">
        <f>J14+K14</f>
        <v>1190</v>
      </c>
      <c r="J14" s="42"/>
      <c r="K14" s="43">
        <v>1190</v>
      </c>
    </row>
    <row r="15" spans="1:11" ht="45" x14ac:dyDescent="0.25">
      <c r="A15" s="40" t="s">
        <v>17</v>
      </c>
      <c r="B15" s="45">
        <v>113</v>
      </c>
      <c r="C15" s="46">
        <f t="shared" ref="C15:C39" si="8">D15+E15</f>
        <v>3100</v>
      </c>
      <c r="D15" s="47">
        <f>D16+D17+D18+D25+D28+D31</f>
        <v>0</v>
      </c>
      <c r="E15" s="48">
        <f>E16+E17+E18+E25+E28+E31</f>
        <v>3100</v>
      </c>
      <c r="F15" s="46">
        <f t="shared" si="5"/>
        <v>3550</v>
      </c>
      <c r="G15" s="47">
        <f>G16+G17+G18+G25+G28+G31</f>
        <v>0</v>
      </c>
      <c r="H15" s="48">
        <f>H16+H17+H18+H25+H28+H31</f>
        <v>3550</v>
      </c>
      <c r="I15" s="46">
        <f t="shared" ref="I15:I72" si="9">J15+K15</f>
        <v>214.60000000000002</v>
      </c>
      <c r="J15" s="47">
        <f t="shared" ref="J15:K15" si="10">J16+J17+J18+J25+J28+J31</f>
        <v>0</v>
      </c>
      <c r="K15" s="48">
        <f t="shared" si="10"/>
        <v>214.60000000000002</v>
      </c>
    </row>
    <row r="16" spans="1:11" ht="50.25" customHeight="1" x14ac:dyDescent="0.25">
      <c r="A16" s="49" t="s">
        <v>18</v>
      </c>
      <c r="B16" s="50">
        <v>113111</v>
      </c>
      <c r="C16" s="51">
        <f t="shared" si="8"/>
        <v>230</v>
      </c>
      <c r="D16" s="52"/>
      <c r="E16" s="53">
        <v>230</v>
      </c>
      <c r="F16" s="54">
        <f t="shared" si="5"/>
        <v>630</v>
      </c>
      <c r="G16" s="55"/>
      <c r="H16" s="56">
        <v>630</v>
      </c>
      <c r="I16" s="54">
        <f t="shared" si="9"/>
        <v>29.7</v>
      </c>
      <c r="J16" s="55"/>
      <c r="K16" s="56">
        <v>29.7</v>
      </c>
    </row>
    <row r="17" spans="1:11" ht="48" customHeight="1" x14ac:dyDescent="0.25">
      <c r="A17" s="49" t="s">
        <v>19</v>
      </c>
      <c r="B17" s="50">
        <v>113112</v>
      </c>
      <c r="C17" s="51">
        <f t="shared" si="8"/>
        <v>0</v>
      </c>
      <c r="D17" s="52"/>
      <c r="E17" s="53"/>
      <c r="F17" s="54">
        <f t="shared" si="5"/>
        <v>0</v>
      </c>
      <c r="G17" s="55"/>
      <c r="H17" s="56"/>
      <c r="I17" s="54">
        <f t="shared" si="9"/>
        <v>0</v>
      </c>
      <c r="J17" s="55"/>
      <c r="K17" s="56"/>
    </row>
    <row r="18" spans="1:11" ht="50.25" customHeight="1" x14ac:dyDescent="0.25">
      <c r="A18" s="49" t="s">
        <v>20</v>
      </c>
      <c r="B18" s="50">
        <v>113113</v>
      </c>
      <c r="C18" s="57">
        <f t="shared" si="8"/>
        <v>0</v>
      </c>
      <c r="D18" s="58">
        <f>SUM(D19:D24)</f>
        <v>0</v>
      </c>
      <c r="E18" s="59">
        <f>SUM(E19:E24)</f>
        <v>0</v>
      </c>
      <c r="F18" s="60">
        <f t="shared" si="5"/>
        <v>0</v>
      </c>
      <c r="G18" s="58">
        <f>SUM(G19:G24)</f>
        <v>0</v>
      </c>
      <c r="H18" s="59">
        <f>SUM(H19:H24)</f>
        <v>0</v>
      </c>
      <c r="I18" s="60">
        <f t="shared" si="9"/>
        <v>0.2</v>
      </c>
      <c r="J18" s="58">
        <f t="shared" ref="J18:K18" si="11">SUM(J19:J24)</f>
        <v>0</v>
      </c>
      <c r="K18" s="59">
        <f t="shared" si="11"/>
        <v>0.2</v>
      </c>
    </row>
    <row r="19" spans="1:11" ht="66.75" customHeight="1" x14ac:dyDescent="0.25">
      <c r="A19" s="61" t="s">
        <v>21</v>
      </c>
      <c r="B19" s="62">
        <v>1131131</v>
      </c>
      <c r="C19" s="63">
        <f t="shared" si="8"/>
        <v>0</v>
      </c>
      <c r="D19" s="64"/>
      <c r="E19" s="65"/>
      <c r="F19" s="66">
        <f t="shared" si="5"/>
        <v>0</v>
      </c>
      <c r="G19" s="67"/>
      <c r="H19" s="68"/>
      <c r="I19" s="66">
        <f t="shared" si="9"/>
        <v>0</v>
      </c>
      <c r="J19" s="67"/>
      <c r="K19" s="68"/>
    </row>
    <row r="20" spans="1:11" ht="409.5" x14ac:dyDescent="0.25">
      <c r="A20" s="61" t="s">
        <v>22</v>
      </c>
      <c r="B20" s="62">
        <v>1131132</v>
      </c>
      <c r="C20" s="63">
        <f t="shared" si="8"/>
        <v>0</v>
      </c>
      <c r="D20" s="64"/>
      <c r="E20" s="65"/>
      <c r="F20" s="66">
        <f t="shared" si="5"/>
        <v>0</v>
      </c>
      <c r="G20" s="67"/>
      <c r="H20" s="68"/>
      <c r="I20" s="66">
        <f t="shared" si="9"/>
        <v>0.2</v>
      </c>
      <c r="J20" s="67"/>
      <c r="K20" s="68">
        <v>0.2</v>
      </c>
    </row>
    <row r="21" spans="1:11" ht="409.5" x14ac:dyDescent="0.25">
      <c r="A21" s="61" t="s">
        <v>23</v>
      </c>
      <c r="B21" s="62">
        <v>1131133</v>
      </c>
      <c r="C21" s="63">
        <f t="shared" si="8"/>
        <v>0</v>
      </c>
      <c r="D21" s="64"/>
      <c r="E21" s="65"/>
      <c r="F21" s="66">
        <f t="shared" si="5"/>
        <v>0</v>
      </c>
      <c r="G21" s="67"/>
      <c r="H21" s="68"/>
      <c r="I21" s="66">
        <f t="shared" si="9"/>
        <v>0</v>
      </c>
      <c r="J21" s="67"/>
      <c r="K21" s="68"/>
    </row>
    <row r="22" spans="1:11" x14ac:dyDescent="0.25">
      <c r="A22" s="61"/>
      <c r="B22" s="62">
        <v>1131134</v>
      </c>
      <c r="C22" s="63">
        <f t="shared" si="8"/>
        <v>0</v>
      </c>
      <c r="D22" s="64"/>
      <c r="E22" s="65"/>
      <c r="F22" s="66">
        <f t="shared" si="5"/>
        <v>0</v>
      </c>
      <c r="G22" s="67"/>
      <c r="H22" s="68"/>
      <c r="I22" s="66">
        <f t="shared" si="9"/>
        <v>0</v>
      </c>
      <c r="J22" s="67"/>
      <c r="K22" s="68"/>
    </row>
    <row r="23" spans="1:11" ht="409.5" x14ac:dyDescent="0.25">
      <c r="A23" s="61" t="s">
        <v>24</v>
      </c>
      <c r="B23" s="62">
        <v>1131135</v>
      </c>
      <c r="C23" s="63">
        <f t="shared" si="8"/>
        <v>0</v>
      </c>
      <c r="D23" s="64"/>
      <c r="E23" s="65"/>
      <c r="F23" s="66">
        <f t="shared" si="5"/>
        <v>0</v>
      </c>
      <c r="G23" s="67"/>
      <c r="H23" s="68"/>
      <c r="I23" s="66">
        <f t="shared" si="9"/>
        <v>0</v>
      </c>
      <c r="J23" s="67"/>
      <c r="K23" s="68"/>
    </row>
    <row r="24" spans="1:11" ht="409.5" x14ac:dyDescent="0.25">
      <c r="A24" s="61" t="s">
        <v>25</v>
      </c>
      <c r="B24" s="62">
        <v>1131136</v>
      </c>
      <c r="C24" s="63">
        <f t="shared" si="8"/>
        <v>0</v>
      </c>
      <c r="D24" s="64"/>
      <c r="E24" s="65"/>
      <c r="F24" s="66">
        <f t="shared" si="5"/>
        <v>0</v>
      </c>
      <c r="G24" s="67"/>
      <c r="H24" s="68"/>
      <c r="I24" s="66">
        <f t="shared" si="9"/>
        <v>0</v>
      </c>
      <c r="J24" s="67"/>
      <c r="K24" s="68"/>
    </row>
    <row r="25" spans="1:11" ht="180" x14ac:dyDescent="0.25">
      <c r="A25" s="49" t="s">
        <v>26</v>
      </c>
      <c r="B25" s="50">
        <v>113114</v>
      </c>
      <c r="C25" s="57">
        <f t="shared" si="8"/>
        <v>2830</v>
      </c>
      <c r="D25" s="58">
        <f>SUM(D26:D27)</f>
        <v>0</v>
      </c>
      <c r="E25" s="59">
        <f>SUM(E26:E27)</f>
        <v>2830</v>
      </c>
      <c r="F25" s="60">
        <f t="shared" si="5"/>
        <v>2880</v>
      </c>
      <c r="G25" s="58">
        <f>SUM(G26:G27)</f>
        <v>0</v>
      </c>
      <c r="H25" s="59">
        <f>SUM(H26:H27)</f>
        <v>2880</v>
      </c>
      <c r="I25" s="60">
        <f t="shared" si="9"/>
        <v>179.4</v>
      </c>
      <c r="J25" s="58">
        <f t="shared" ref="J25:K25" si="12">SUM(J26:J27)</f>
        <v>0</v>
      </c>
      <c r="K25" s="59">
        <f t="shared" si="12"/>
        <v>179.4</v>
      </c>
    </row>
    <row r="26" spans="1:11" ht="191.25" x14ac:dyDescent="0.25">
      <c r="A26" s="61" t="s">
        <v>27</v>
      </c>
      <c r="B26" s="62">
        <v>1131141</v>
      </c>
      <c r="C26" s="63">
        <f t="shared" si="8"/>
        <v>2230</v>
      </c>
      <c r="D26" s="64"/>
      <c r="E26" s="65">
        <v>2230</v>
      </c>
      <c r="F26" s="66">
        <f t="shared" si="5"/>
        <v>2280</v>
      </c>
      <c r="G26" s="67"/>
      <c r="H26" s="68">
        <v>2280</v>
      </c>
      <c r="I26" s="66">
        <f t="shared" si="9"/>
        <v>153.4</v>
      </c>
      <c r="J26" s="67"/>
      <c r="K26" s="68">
        <v>153.4</v>
      </c>
    </row>
    <row r="27" spans="1:11" ht="202.5" x14ac:dyDescent="0.25">
      <c r="A27" s="61" t="s">
        <v>28</v>
      </c>
      <c r="B27" s="62">
        <v>1131142</v>
      </c>
      <c r="C27" s="63">
        <f t="shared" si="8"/>
        <v>600</v>
      </c>
      <c r="D27" s="64"/>
      <c r="E27" s="65">
        <v>600</v>
      </c>
      <c r="F27" s="66">
        <f t="shared" si="5"/>
        <v>600</v>
      </c>
      <c r="G27" s="67"/>
      <c r="H27" s="68">
        <v>600</v>
      </c>
      <c r="I27" s="66">
        <f t="shared" si="9"/>
        <v>26</v>
      </c>
      <c r="J27" s="67"/>
      <c r="K27" s="68">
        <v>26</v>
      </c>
    </row>
    <row r="28" spans="1:11" ht="191.25" x14ac:dyDescent="0.25">
      <c r="A28" s="49" t="s">
        <v>29</v>
      </c>
      <c r="B28" s="50">
        <v>113115</v>
      </c>
      <c r="C28" s="57">
        <f t="shared" si="8"/>
        <v>40</v>
      </c>
      <c r="D28" s="58">
        <f>SUM(D29:D30)</f>
        <v>0</v>
      </c>
      <c r="E28" s="59">
        <f>SUM(E29:E30)</f>
        <v>40</v>
      </c>
      <c r="F28" s="60">
        <f t="shared" si="5"/>
        <v>40</v>
      </c>
      <c r="G28" s="58">
        <f>SUM(G29:G30)</f>
        <v>0</v>
      </c>
      <c r="H28" s="59">
        <f>SUM(H29:H30)</f>
        <v>40</v>
      </c>
      <c r="I28" s="60">
        <f t="shared" si="9"/>
        <v>5.3</v>
      </c>
      <c r="J28" s="58">
        <f t="shared" ref="J28:K28" si="13">SUM(J29:J30)</f>
        <v>0</v>
      </c>
      <c r="K28" s="59">
        <f t="shared" si="13"/>
        <v>5.3</v>
      </c>
    </row>
    <row r="29" spans="1:11" ht="191.25" x14ac:dyDescent="0.25">
      <c r="A29" s="61" t="s">
        <v>27</v>
      </c>
      <c r="B29" s="62">
        <v>1131151</v>
      </c>
      <c r="C29" s="63">
        <f t="shared" si="8"/>
        <v>10</v>
      </c>
      <c r="D29" s="64"/>
      <c r="E29" s="65">
        <v>10</v>
      </c>
      <c r="F29" s="66">
        <f t="shared" si="5"/>
        <v>10</v>
      </c>
      <c r="G29" s="67"/>
      <c r="H29" s="68">
        <v>10</v>
      </c>
      <c r="I29" s="66">
        <f t="shared" si="9"/>
        <v>5.2</v>
      </c>
      <c r="J29" s="67"/>
      <c r="K29" s="68">
        <v>5.2</v>
      </c>
    </row>
    <row r="30" spans="1:11" ht="202.5" x14ac:dyDescent="0.25">
      <c r="A30" s="61" t="s">
        <v>28</v>
      </c>
      <c r="B30" s="62">
        <v>1131152</v>
      </c>
      <c r="C30" s="63">
        <f t="shared" si="8"/>
        <v>30</v>
      </c>
      <c r="D30" s="64"/>
      <c r="E30" s="65">
        <v>30</v>
      </c>
      <c r="F30" s="66">
        <f t="shared" si="5"/>
        <v>30</v>
      </c>
      <c r="G30" s="67"/>
      <c r="H30" s="68">
        <v>30</v>
      </c>
      <c r="I30" s="66">
        <f t="shared" si="9"/>
        <v>0.1</v>
      </c>
      <c r="J30" s="67"/>
      <c r="K30" s="68">
        <v>0.1</v>
      </c>
    </row>
    <row r="31" spans="1:11" ht="123.75" x14ac:dyDescent="0.25">
      <c r="A31" s="49" t="s">
        <v>30</v>
      </c>
      <c r="B31" s="50">
        <v>1136</v>
      </c>
      <c r="C31" s="51">
        <f t="shared" si="8"/>
        <v>0</v>
      </c>
      <c r="D31" s="52"/>
      <c r="E31" s="53"/>
      <c r="F31" s="54">
        <f t="shared" si="5"/>
        <v>0</v>
      </c>
      <c r="G31" s="55"/>
      <c r="H31" s="56"/>
      <c r="I31" s="54">
        <f t="shared" si="9"/>
        <v>0</v>
      </c>
      <c r="J31" s="55"/>
      <c r="K31" s="56"/>
    </row>
    <row r="32" spans="1:11" ht="45" x14ac:dyDescent="0.25">
      <c r="A32" s="40" t="s">
        <v>31</v>
      </c>
      <c r="B32" s="45">
        <v>116</v>
      </c>
      <c r="C32" s="69">
        <f t="shared" si="8"/>
        <v>0</v>
      </c>
      <c r="D32" s="70"/>
      <c r="E32" s="71">
        <v>0</v>
      </c>
      <c r="F32" s="69">
        <f t="shared" si="5"/>
        <v>0</v>
      </c>
      <c r="G32" s="70"/>
      <c r="H32" s="71"/>
      <c r="I32" s="69">
        <f t="shared" si="9"/>
        <v>0</v>
      </c>
      <c r="J32" s="70"/>
      <c r="K32" s="71"/>
    </row>
    <row r="33" spans="1:11" ht="22.5" x14ac:dyDescent="0.25">
      <c r="A33" s="35" t="s">
        <v>32</v>
      </c>
      <c r="B33" s="36">
        <v>13</v>
      </c>
      <c r="C33" s="72">
        <f t="shared" si="8"/>
        <v>185</v>
      </c>
      <c r="D33" s="73">
        <f>D34+D35+D36</f>
        <v>0</v>
      </c>
      <c r="E33" s="74">
        <f>E34+E35+E36</f>
        <v>185</v>
      </c>
      <c r="F33" s="75">
        <f t="shared" si="5"/>
        <v>4069.7</v>
      </c>
      <c r="G33" s="73">
        <f>G34+G35+G36</f>
        <v>3839.7</v>
      </c>
      <c r="H33" s="73">
        <f>H34+H35+H36</f>
        <v>230</v>
      </c>
      <c r="I33" s="75">
        <f t="shared" si="9"/>
        <v>1030.8</v>
      </c>
      <c r="J33" s="73">
        <f>J34+J35+J36</f>
        <v>121.9</v>
      </c>
      <c r="K33" s="73">
        <f>K34+K35+K36</f>
        <v>908.9</v>
      </c>
    </row>
    <row r="34" spans="1:11" ht="191.25" x14ac:dyDescent="0.25">
      <c r="A34" s="40" t="s">
        <v>33</v>
      </c>
      <c r="B34" s="45">
        <v>131</v>
      </c>
      <c r="C34" s="69">
        <f t="shared" si="8"/>
        <v>0</v>
      </c>
      <c r="D34" s="70"/>
      <c r="E34" s="71"/>
      <c r="F34" s="69">
        <f>G34+H34</f>
        <v>0</v>
      </c>
      <c r="G34" s="76"/>
      <c r="H34" s="70"/>
      <c r="I34" s="69">
        <f t="shared" si="9"/>
        <v>0</v>
      </c>
      <c r="J34" s="76"/>
      <c r="K34" s="70">
        <v>0</v>
      </c>
    </row>
    <row r="35" spans="1:11" ht="168.75" x14ac:dyDescent="0.25">
      <c r="A35" s="40" t="s">
        <v>34</v>
      </c>
      <c r="B35" s="45">
        <v>133</v>
      </c>
      <c r="C35" s="69">
        <f t="shared" si="8"/>
        <v>0</v>
      </c>
      <c r="D35" s="70"/>
      <c r="E35" s="71"/>
      <c r="F35" s="69">
        <f t="shared" si="5"/>
        <v>0</v>
      </c>
      <c r="G35" s="70"/>
      <c r="H35" s="71"/>
      <c r="I35" s="69">
        <f t="shared" si="9"/>
        <v>0</v>
      </c>
      <c r="J35" s="70"/>
      <c r="K35" s="71"/>
    </row>
    <row r="36" spans="1:11" ht="112.5" x14ac:dyDescent="0.25">
      <c r="A36" s="40" t="s">
        <v>35</v>
      </c>
      <c r="B36" s="45">
        <v>133</v>
      </c>
      <c r="C36" s="46">
        <f t="shared" si="8"/>
        <v>185</v>
      </c>
      <c r="D36" s="47">
        <f>D37+D41</f>
        <v>0</v>
      </c>
      <c r="E36" s="48">
        <f>E37+E41</f>
        <v>185</v>
      </c>
      <c r="F36" s="46">
        <f t="shared" si="5"/>
        <v>4069.7</v>
      </c>
      <c r="G36" s="47">
        <f>G37+G41</f>
        <v>3839.7</v>
      </c>
      <c r="H36" s="48">
        <f>H37+H41</f>
        <v>230</v>
      </c>
      <c r="I36" s="46">
        <f t="shared" si="9"/>
        <v>1030.8</v>
      </c>
      <c r="J36" s="47">
        <f t="shared" ref="J36:K36" si="14">J37+J41</f>
        <v>121.9</v>
      </c>
      <c r="K36" s="48">
        <f t="shared" si="14"/>
        <v>908.9</v>
      </c>
    </row>
    <row r="37" spans="1:11" ht="180" x14ac:dyDescent="0.25">
      <c r="A37" s="77" t="s">
        <v>36</v>
      </c>
      <c r="B37" s="78">
        <v>1311</v>
      </c>
      <c r="C37" s="79">
        <f t="shared" si="8"/>
        <v>185</v>
      </c>
      <c r="D37" s="80">
        <f>D38+D39+D40</f>
        <v>0</v>
      </c>
      <c r="E37" s="81">
        <f>E38+E39+E40</f>
        <v>185</v>
      </c>
      <c r="F37" s="82">
        <f t="shared" si="5"/>
        <v>230</v>
      </c>
      <c r="G37" s="80">
        <f>G38+G39+G40</f>
        <v>0</v>
      </c>
      <c r="H37" s="81">
        <f>H38+H39+H40</f>
        <v>230</v>
      </c>
      <c r="I37" s="82">
        <f t="shared" si="9"/>
        <v>408.9</v>
      </c>
      <c r="J37" s="80">
        <f t="shared" ref="J37:K37" si="15">J38+J39+J40</f>
        <v>0</v>
      </c>
      <c r="K37" s="81">
        <f t="shared" si="15"/>
        <v>408.9</v>
      </c>
    </row>
    <row r="38" spans="1:11" ht="191.25" x14ac:dyDescent="0.25">
      <c r="A38" s="83" t="s">
        <v>37</v>
      </c>
      <c r="B38" s="84"/>
      <c r="C38" s="63">
        <f t="shared" si="8"/>
        <v>0</v>
      </c>
      <c r="D38" s="64"/>
      <c r="E38" s="65"/>
      <c r="F38" s="66">
        <f t="shared" si="5"/>
        <v>0</v>
      </c>
      <c r="G38" s="67"/>
      <c r="H38" s="68"/>
      <c r="I38" s="66">
        <f t="shared" si="9"/>
        <v>0</v>
      </c>
      <c r="J38" s="67"/>
      <c r="K38" s="68"/>
    </row>
    <row r="39" spans="1:11" ht="409.5" x14ac:dyDescent="0.25">
      <c r="A39" s="83" t="s">
        <v>38</v>
      </c>
      <c r="B39" s="84"/>
      <c r="C39" s="63">
        <f t="shared" si="8"/>
        <v>185</v>
      </c>
      <c r="D39" s="64"/>
      <c r="E39" s="65">
        <v>185</v>
      </c>
      <c r="F39" s="66">
        <f t="shared" si="5"/>
        <v>230</v>
      </c>
      <c r="G39" s="67"/>
      <c r="H39" s="68">
        <v>230</v>
      </c>
      <c r="I39" s="66">
        <f t="shared" si="9"/>
        <v>78.900000000000006</v>
      </c>
      <c r="J39" s="67"/>
      <c r="K39" s="68">
        <v>78.900000000000006</v>
      </c>
    </row>
    <row r="40" spans="1:11" ht="409.5" x14ac:dyDescent="0.25">
      <c r="A40" s="83" t="s">
        <v>39</v>
      </c>
      <c r="B40" s="84"/>
      <c r="C40" s="85"/>
      <c r="D40" s="86"/>
      <c r="E40" s="87"/>
      <c r="F40" s="85">
        <f t="shared" si="5"/>
        <v>0</v>
      </c>
      <c r="G40" s="86"/>
      <c r="H40" s="87">
        <v>0</v>
      </c>
      <c r="I40" s="85">
        <f t="shared" si="9"/>
        <v>330</v>
      </c>
      <c r="J40" s="86"/>
      <c r="K40" s="87">
        <v>330</v>
      </c>
    </row>
    <row r="41" spans="1:11" ht="168.75" x14ac:dyDescent="0.25">
      <c r="A41" s="77" t="s">
        <v>40</v>
      </c>
      <c r="B41" s="78">
        <v>1312</v>
      </c>
      <c r="C41" s="88">
        <f t="shared" ref="C41:C71" si="16">D41+E41</f>
        <v>0</v>
      </c>
      <c r="D41" s="80">
        <f>D42+D43+D44+D45+D46</f>
        <v>0</v>
      </c>
      <c r="E41" s="81">
        <f>E42+E43+E44+E45+E46</f>
        <v>0</v>
      </c>
      <c r="F41" s="89">
        <f t="shared" si="5"/>
        <v>3839.7</v>
      </c>
      <c r="G41" s="80">
        <f>G42+G43+G44+G45+G46</f>
        <v>3839.7</v>
      </c>
      <c r="H41" s="81">
        <f>H42+H43+H44+H45+H46</f>
        <v>0</v>
      </c>
      <c r="I41" s="89">
        <f t="shared" si="9"/>
        <v>621.9</v>
      </c>
      <c r="J41" s="80">
        <f t="shared" ref="J41:K41" si="17">J42+J43+J44+J45+J46</f>
        <v>121.9</v>
      </c>
      <c r="K41" s="81">
        <f t="shared" si="17"/>
        <v>500</v>
      </c>
    </row>
    <row r="42" spans="1:11" ht="409.5" x14ac:dyDescent="0.25">
      <c r="A42" s="90" t="s">
        <v>41</v>
      </c>
      <c r="B42" s="84"/>
      <c r="C42" s="91">
        <f t="shared" si="16"/>
        <v>0</v>
      </c>
      <c r="D42" s="64"/>
      <c r="E42" s="64"/>
      <c r="F42" s="92">
        <f t="shared" si="5"/>
        <v>3634.6</v>
      </c>
      <c r="G42" s="64">
        <v>3634.6</v>
      </c>
      <c r="H42" s="64"/>
      <c r="I42" s="92">
        <f t="shared" si="9"/>
        <v>60</v>
      </c>
      <c r="J42" s="64">
        <v>60</v>
      </c>
      <c r="K42" s="64">
        <v>0</v>
      </c>
    </row>
    <row r="43" spans="1:11" ht="281.25" x14ac:dyDescent="0.25">
      <c r="A43" s="90" t="s">
        <v>42</v>
      </c>
      <c r="B43" s="84"/>
      <c r="C43" s="63">
        <f t="shared" si="16"/>
        <v>0</v>
      </c>
      <c r="D43" s="64"/>
      <c r="E43" s="65"/>
      <c r="F43" s="66">
        <f t="shared" si="5"/>
        <v>0</v>
      </c>
      <c r="G43" s="67">
        <v>0</v>
      </c>
      <c r="H43" s="68"/>
      <c r="I43" s="66">
        <f t="shared" si="9"/>
        <v>0</v>
      </c>
      <c r="J43" s="67">
        <v>0</v>
      </c>
      <c r="K43" s="68"/>
    </row>
    <row r="44" spans="1:11" ht="281.25" x14ac:dyDescent="0.25">
      <c r="A44" s="90" t="s">
        <v>43</v>
      </c>
      <c r="B44" s="93"/>
      <c r="C44" s="91">
        <f t="shared" si="16"/>
        <v>0</v>
      </c>
      <c r="D44" s="64"/>
      <c r="E44" s="65"/>
      <c r="F44" s="92">
        <f t="shared" si="5"/>
        <v>0</v>
      </c>
      <c r="G44" s="64"/>
      <c r="H44" s="65"/>
      <c r="I44" s="92">
        <f t="shared" si="9"/>
        <v>0</v>
      </c>
      <c r="J44" s="64"/>
      <c r="K44" s="65">
        <v>0</v>
      </c>
    </row>
    <row r="45" spans="1:11" ht="315" x14ac:dyDescent="0.25">
      <c r="A45" s="90" t="s">
        <v>44</v>
      </c>
      <c r="B45" s="94"/>
      <c r="C45" s="63">
        <f t="shared" si="16"/>
        <v>0</v>
      </c>
      <c r="D45" s="64"/>
      <c r="E45" s="65"/>
      <c r="F45" s="66">
        <f t="shared" si="5"/>
        <v>205.1</v>
      </c>
      <c r="G45" s="67">
        <v>205.1</v>
      </c>
      <c r="H45" s="68"/>
      <c r="I45" s="66">
        <f t="shared" si="9"/>
        <v>61.9</v>
      </c>
      <c r="J45" s="67">
        <v>61.9</v>
      </c>
      <c r="K45" s="68"/>
    </row>
    <row r="46" spans="1:11" ht="146.25" x14ac:dyDescent="0.25">
      <c r="A46" s="90" t="s">
        <v>45</v>
      </c>
      <c r="B46" s="94"/>
      <c r="C46" s="63">
        <f t="shared" si="16"/>
        <v>0</v>
      </c>
      <c r="D46" s="64"/>
      <c r="E46" s="65"/>
      <c r="F46" s="66">
        <f t="shared" si="5"/>
        <v>0</v>
      </c>
      <c r="G46" s="67"/>
      <c r="H46" s="68">
        <v>0</v>
      </c>
      <c r="I46" s="66">
        <f t="shared" si="9"/>
        <v>500</v>
      </c>
      <c r="J46" s="67"/>
      <c r="K46" s="68">
        <v>500</v>
      </c>
    </row>
    <row r="47" spans="1:11" ht="33.75" x14ac:dyDescent="0.25">
      <c r="A47" s="35" t="s">
        <v>46</v>
      </c>
      <c r="B47" s="36">
        <v>14</v>
      </c>
      <c r="C47" s="37">
        <f t="shared" si="16"/>
        <v>2305</v>
      </c>
      <c r="D47" s="38">
        <f>D48+D55+D70+D71+D72</f>
        <v>0</v>
      </c>
      <c r="E47" s="95">
        <f>E48+E55+E70+E71+E72</f>
        <v>2305</v>
      </c>
      <c r="F47" s="39">
        <f>G47+H47</f>
        <v>2305</v>
      </c>
      <c r="G47" s="38">
        <f>G48+G55+G70+G71+G72</f>
        <v>0</v>
      </c>
      <c r="H47" s="95">
        <f>H48+H55+H70+H71+H72</f>
        <v>2305</v>
      </c>
      <c r="I47" s="39">
        <f t="shared" si="9"/>
        <v>508.5</v>
      </c>
      <c r="J47" s="38">
        <f t="shared" ref="J47:K47" si="18">J48+J55+J70+J71+J72</f>
        <v>0</v>
      </c>
      <c r="K47" s="95">
        <f t="shared" si="18"/>
        <v>508.5</v>
      </c>
    </row>
    <row r="48" spans="1:11" ht="67.5" x14ac:dyDescent="0.25">
      <c r="A48" s="40" t="s">
        <v>47</v>
      </c>
      <c r="B48" s="45">
        <v>141</v>
      </c>
      <c r="C48" s="46">
        <f t="shared" si="16"/>
        <v>2120</v>
      </c>
      <c r="D48" s="96">
        <f>SUM(D49,D50,D51)</f>
        <v>0</v>
      </c>
      <c r="E48" s="97">
        <f>SUM(E49,E50,E51)</f>
        <v>2120</v>
      </c>
      <c r="F48" s="46">
        <f t="shared" ref="F48:F72" si="19">G48+H48</f>
        <v>2120</v>
      </c>
      <c r="G48" s="96">
        <f>SUM(G49,G50,G51)</f>
        <v>0</v>
      </c>
      <c r="H48" s="97">
        <f>SUM(H49,H50,H51)</f>
        <v>2120</v>
      </c>
      <c r="I48" s="46">
        <f t="shared" si="9"/>
        <v>443.3</v>
      </c>
      <c r="J48" s="96">
        <f t="shared" ref="J48:K48" si="20">SUM(J49,J50,J51)</f>
        <v>0</v>
      </c>
      <c r="K48" s="97">
        <f t="shared" si="20"/>
        <v>443.3</v>
      </c>
    </row>
    <row r="49" spans="1:11" ht="33.75" x14ac:dyDescent="0.25">
      <c r="A49" s="98" t="s">
        <v>48</v>
      </c>
      <c r="B49" s="78">
        <v>1411</v>
      </c>
      <c r="C49" s="85">
        <f t="shared" si="16"/>
        <v>100</v>
      </c>
      <c r="D49" s="99"/>
      <c r="E49" s="100">
        <v>100</v>
      </c>
      <c r="F49" s="85">
        <f t="shared" si="19"/>
        <v>100</v>
      </c>
      <c r="G49" s="99"/>
      <c r="H49" s="100">
        <v>100</v>
      </c>
      <c r="I49" s="85">
        <f t="shared" si="9"/>
        <v>13.1</v>
      </c>
      <c r="J49" s="99"/>
      <c r="K49" s="100">
        <v>13.1</v>
      </c>
    </row>
    <row r="50" spans="1:11" ht="45" x14ac:dyDescent="0.25">
      <c r="A50" s="98" t="s">
        <v>49</v>
      </c>
      <c r="B50" s="78">
        <v>1412</v>
      </c>
      <c r="C50" s="101">
        <f t="shared" si="16"/>
        <v>0</v>
      </c>
      <c r="D50" s="102"/>
      <c r="E50" s="103"/>
      <c r="F50" s="104">
        <f t="shared" si="19"/>
        <v>0</v>
      </c>
      <c r="G50" s="105"/>
      <c r="H50" s="106"/>
      <c r="I50" s="104">
        <f t="shared" si="9"/>
        <v>0</v>
      </c>
      <c r="J50" s="105"/>
      <c r="K50" s="106"/>
    </row>
    <row r="51" spans="1:11" ht="22.5" x14ac:dyDescent="0.25">
      <c r="A51" s="98" t="s">
        <v>50</v>
      </c>
      <c r="B51" s="78">
        <v>1415</v>
      </c>
      <c r="C51" s="107">
        <f t="shared" si="16"/>
        <v>2020</v>
      </c>
      <c r="D51" s="108">
        <f>SUM(D52:D54)</f>
        <v>0</v>
      </c>
      <c r="E51" s="109">
        <f>SUM(E52:E54)</f>
        <v>2020</v>
      </c>
      <c r="F51" s="107">
        <f t="shared" si="19"/>
        <v>2020</v>
      </c>
      <c r="G51" s="108">
        <f>SUM(G52:G54)</f>
        <v>0</v>
      </c>
      <c r="H51" s="109">
        <f>SUM(H52:H54)</f>
        <v>2020</v>
      </c>
      <c r="I51" s="107">
        <f t="shared" si="9"/>
        <v>430.2</v>
      </c>
      <c r="J51" s="108">
        <f t="shared" ref="J51:K51" si="21">SUM(J52:J54)</f>
        <v>0</v>
      </c>
      <c r="K51" s="109">
        <f t="shared" si="21"/>
        <v>430.2</v>
      </c>
    </row>
    <row r="52" spans="1:11" ht="191.25" x14ac:dyDescent="0.25">
      <c r="A52" s="110" t="s">
        <v>51</v>
      </c>
      <c r="B52" s="111">
        <v>14151</v>
      </c>
      <c r="C52" s="85">
        <f t="shared" si="16"/>
        <v>2000</v>
      </c>
      <c r="D52" s="99"/>
      <c r="E52" s="100">
        <v>2000</v>
      </c>
      <c r="F52" s="85">
        <f t="shared" si="19"/>
        <v>2000</v>
      </c>
      <c r="G52" s="99"/>
      <c r="H52" s="100">
        <v>2000</v>
      </c>
      <c r="I52" s="112">
        <f>J52+K52</f>
        <v>416.3</v>
      </c>
      <c r="J52" s="99"/>
      <c r="K52" s="100">
        <v>416.3</v>
      </c>
    </row>
    <row r="53" spans="1:11" ht="315" x14ac:dyDescent="0.25">
      <c r="A53" s="110" t="s">
        <v>52</v>
      </c>
      <c r="B53" s="111">
        <v>14154</v>
      </c>
      <c r="C53" s="85">
        <f t="shared" si="16"/>
        <v>20</v>
      </c>
      <c r="D53" s="99"/>
      <c r="E53" s="100">
        <v>20</v>
      </c>
      <c r="F53" s="85">
        <f t="shared" si="19"/>
        <v>20</v>
      </c>
      <c r="G53" s="99"/>
      <c r="H53" s="100">
        <v>20</v>
      </c>
      <c r="I53" s="85">
        <f t="shared" si="9"/>
        <v>13.9</v>
      </c>
      <c r="J53" s="99"/>
      <c r="K53" s="100">
        <v>13.9</v>
      </c>
    </row>
    <row r="54" spans="1:11" ht="123.75" x14ac:dyDescent="0.25">
      <c r="A54" s="110" t="s">
        <v>53</v>
      </c>
      <c r="B54" s="111">
        <v>14159</v>
      </c>
      <c r="C54" s="85">
        <f t="shared" si="16"/>
        <v>0</v>
      </c>
      <c r="D54" s="99"/>
      <c r="E54" s="100"/>
      <c r="F54" s="85">
        <f t="shared" si="19"/>
        <v>0</v>
      </c>
      <c r="G54" s="99"/>
      <c r="H54" s="100"/>
      <c r="I54" s="85">
        <f t="shared" si="9"/>
        <v>0</v>
      </c>
      <c r="J54" s="99"/>
      <c r="K54" s="100"/>
    </row>
    <row r="55" spans="1:11" ht="101.25" x14ac:dyDescent="0.25">
      <c r="A55" s="40" t="s">
        <v>54</v>
      </c>
      <c r="B55" s="45">
        <v>142</v>
      </c>
      <c r="C55" s="46">
        <f t="shared" si="16"/>
        <v>70</v>
      </c>
      <c r="D55" s="96">
        <f>D56+D67</f>
        <v>0</v>
      </c>
      <c r="E55" s="97">
        <f>E56+E67</f>
        <v>70</v>
      </c>
      <c r="F55" s="46">
        <f t="shared" si="19"/>
        <v>70</v>
      </c>
      <c r="G55" s="96">
        <f>G56+G67</f>
        <v>0</v>
      </c>
      <c r="H55" s="97">
        <f>H56+H67</f>
        <v>70</v>
      </c>
      <c r="I55" s="46">
        <f t="shared" si="9"/>
        <v>31.200000000000003</v>
      </c>
      <c r="J55" s="96">
        <f t="shared" ref="J55:K55" si="22">J56+J67</f>
        <v>0</v>
      </c>
      <c r="K55" s="97">
        <f t="shared" si="22"/>
        <v>31.200000000000003</v>
      </c>
    </row>
    <row r="56" spans="1:11" ht="146.25" x14ac:dyDescent="0.25">
      <c r="A56" s="98" t="s">
        <v>55</v>
      </c>
      <c r="B56" s="78">
        <v>1422</v>
      </c>
      <c r="C56" s="79">
        <f t="shared" si="16"/>
        <v>50</v>
      </c>
      <c r="D56" s="80">
        <f>SUM(D57:D66)</f>
        <v>0</v>
      </c>
      <c r="E56" s="81">
        <f>SUM(E57:E66)</f>
        <v>50</v>
      </c>
      <c r="F56" s="82">
        <f t="shared" si="19"/>
        <v>50</v>
      </c>
      <c r="G56" s="80">
        <f>SUM(G57:G66)</f>
        <v>0</v>
      </c>
      <c r="H56" s="81">
        <f>SUM(H57:H66)</f>
        <v>50</v>
      </c>
      <c r="I56" s="82">
        <f t="shared" si="9"/>
        <v>15.3</v>
      </c>
      <c r="J56" s="80">
        <f t="shared" ref="J56:K56" si="23">SUM(J57:J66)</f>
        <v>0</v>
      </c>
      <c r="K56" s="81">
        <f t="shared" si="23"/>
        <v>15.3</v>
      </c>
    </row>
    <row r="57" spans="1:11" ht="202.5" x14ac:dyDescent="0.25">
      <c r="A57" s="110" t="s">
        <v>56</v>
      </c>
      <c r="B57" s="111">
        <v>14222</v>
      </c>
      <c r="C57" s="113">
        <f t="shared" si="16"/>
        <v>0</v>
      </c>
      <c r="D57" s="114"/>
      <c r="E57" s="115"/>
      <c r="F57" s="113">
        <f t="shared" si="19"/>
        <v>0</v>
      </c>
      <c r="G57" s="114"/>
      <c r="H57" s="115"/>
      <c r="I57" s="113">
        <f t="shared" si="9"/>
        <v>0</v>
      </c>
      <c r="J57" s="114"/>
      <c r="K57" s="115"/>
    </row>
    <row r="58" spans="1:11" ht="90" x14ac:dyDescent="0.25">
      <c r="A58" s="110" t="s">
        <v>57</v>
      </c>
      <c r="B58" s="111">
        <v>14223</v>
      </c>
      <c r="C58" s="85">
        <f t="shared" si="16"/>
        <v>10</v>
      </c>
      <c r="D58" s="99"/>
      <c r="E58" s="100">
        <v>10</v>
      </c>
      <c r="F58" s="85">
        <f t="shared" si="19"/>
        <v>10</v>
      </c>
      <c r="G58" s="99"/>
      <c r="H58" s="100">
        <v>10</v>
      </c>
      <c r="I58" s="85">
        <f t="shared" si="9"/>
        <v>3.7</v>
      </c>
      <c r="J58" s="99"/>
      <c r="K58" s="100">
        <v>3.7</v>
      </c>
    </row>
    <row r="59" spans="1:11" ht="67.5" x14ac:dyDescent="0.25">
      <c r="A59" s="110" t="s">
        <v>58</v>
      </c>
      <c r="B59" s="111">
        <v>14227</v>
      </c>
      <c r="C59" s="85">
        <f t="shared" si="16"/>
        <v>0</v>
      </c>
      <c r="D59" s="99"/>
      <c r="E59" s="100"/>
      <c r="F59" s="85">
        <f t="shared" si="19"/>
        <v>0</v>
      </c>
      <c r="G59" s="99"/>
      <c r="H59" s="100"/>
      <c r="I59" s="85">
        <f t="shared" si="9"/>
        <v>0</v>
      </c>
      <c r="J59" s="99"/>
      <c r="K59" s="100"/>
    </row>
    <row r="60" spans="1:11" ht="191.25" x14ac:dyDescent="0.25">
      <c r="A60" s="110" t="s">
        <v>59</v>
      </c>
      <c r="B60" s="111">
        <v>14229</v>
      </c>
      <c r="C60" s="85">
        <f t="shared" si="16"/>
        <v>0</v>
      </c>
      <c r="D60" s="99"/>
      <c r="E60" s="100"/>
      <c r="F60" s="85">
        <f t="shared" si="19"/>
        <v>0</v>
      </c>
      <c r="G60" s="99"/>
      <c r="H60" s="100"/>
      <c r="I60" s="85">
        <f t="shared" si="9"/>
        <v>0</v>
      </c>
      <c r="J60" s="99"/>
      <c r="K60" s="100"/>
    </row>
    <row r="61" spans="1:11" ht="225" x14ac:dyDescent="0.25">
      <c r="A61" s="110" t="s">
        <v>60</v>
      </c>
      <c r="B61" s="111">
        <v>142212</v>
      </c>
      <c r="C61" s="85">
        <f t="shared" si="16"/>
        <v>0</v>
      </c>
      <c r="D61" s="99"/>
      <c r="E61" s="100"/>
      <c r="F61" s="85">
        <f t="shared" si="19"/>
        <v>0</v>
      </c>
      <c r="G61" s="99"/>
      <c r="H61" s="100"/>
      <c r="I61" s="85">
        <f t="shared" si="9"/>
        <v>0</v>
      </c>
      <c r="J61" s="99"/>
      <c r="K61" s="100">
        <v>0</v>
      </c>
    </row>
    <row r="62" spans="1:11" ht="112.5" x14ac:dyDescent="0.25">
      <c r="A62" s="110" t="s">
        <v>61</v>
      </c>
      <c r="B62" s="111">
        <v>142213</v>
      </c>
      <c r="C62" s="85">
        <f t="shared" si="16"/>
        <v>0</v>
      </c>
      <c r="D62" s="99"/>
      <c r="E62" s="100"/>
      <c r="F62" s="85">
        <f t="shared" si="19"/>
        <v>0</v>
      </c>
      <c r="G62" s="99"/>
      <c r="H62" s="100"/>
      <c r="I62" s="85">
        <f t="shared" si="9"/>
        <v>0</v>
      </c>
      <c r="J62" s="99"/>
      <c r="K62" s="100"/>
    </row>
    <row r="63" spans="1:11" ht="382.5" x14ac:dyDescent="0.25">
      <c r="A63" s="110" t="s">
        <v>62</v>
      </c>
      <c r="B63" s="111">
        <v>142215</v>
      </c>
      <c r="C63" s="85">
        <f t="shared" si="16"/>
        <v>0</v>
      </c>
      <c r="D63" s="99"/>
      <c r="E63" s="100"/>
      <c r="F63" s="85">
        <f t="shared" si="19"/>
        <v>0</v>
      </c>
      <c r="G63" s="99"/>
      <c r="H63" s="100"/>
      <c r="I63" s="85">
        <f t="shared" si="9"/>
        <v>0</v>
      </c>
      <c r="J63" s="99"/>
      <c r="K63" s="100"/>
    </row>
    <row r="64" spans="1:11" ht="281.25" x14ac:dyDescent="0.25">
      <c r="A64" s="110" t="s">
        <v>63</v>
      </c>
      <c r="B64" s="111">
        <v>142216</v>
      </c>
      <c r="C64" s="85">
        <f t="shared" si="16"/>
        <v>0</v>
      </c>
      <c r="D64" s="99"/>
      <c r="E64" s="100"/>
      <c r="F64" s="85">
        <f t="shared" si="19"/>
        <v>0</v>
      </c>
      <c r="G64" s="99"/>
      <c r="H64" s="100"/>
      <c r="I64" s="85">
        <f t="shared" si="9"/>
        <v>0</v>
      </c>
      <c r="J64" s="99"/>
      <c r="K64" s="100"/>
    </row>
    <row r="65" spans="1:11" ht="281.25" x14ac:dyDescent="0.25">
      <c r="A65" s="110" t="s">
        <v>64</v>
      </c>
      <c r="B65" s="111">
        <v>142214</v>
      </c>
      <c r="C65" s="85">
        <f t="shared" si="16"/>
        <v>40</v>
      </c>
      <c r="D65" s="99"/>
      <c r="E65" s="100">
        <v>40</v>
      </c>
      <c r="F65" s="85">
        <f t="shared" si="19"/>
        <v>40</v>
      </c>
      <c r="G65" s="99"/>
      <c r="H65" s="100">
        <v>40</v>
      </c>
      <c r="I65" s="85">
        <f t="shared" si="9"/>
        <v>11.6</v>
      </c>
      <c r="J65" s="99"/>
      <c r="K65" s="100">
        <v>11.6</v>
      </c>
    </row>
    <row r="66" spans="1:11" ht="146.25" x14ac:dyDescent="0.25">
      <c r="A66" s="110" t="s">
        <v>65</v>
      </c>
      <c r="B66" s="111">
        <v>142299</v>
      </c>
      <c r="C66" s="85">
        <f t="shared" si="16"/>
        <v>0</v>
      </c>
      <c r="D66" s="99"/>
      <c r="E66" s="100"/>
      <c r="F66" s="85">
        <f t="shared" si="19"/>
        <v>0</v>
      </c>
      <c r="G66" s="99"/>
      <c r="H66" s="100"/>
      <c r="I66" s="85">
        <f t="shared" si="9"/>
        <v>0</v>
      </c>
      <c r="J66" s="99"/>
      <c r="K66" s="100"/>
    </row>
    <row r="67" spans="1:11" ht="157.5" x14ac:dyDescent="0.25">
      <c r="A67" s="98" t="s">
        <v>66</v>
      </c>
      <c r="B67" s="78">
        <v>1423</v>
      </c>
      <c r="C67" s="79">
        <f t="shared" si="16"/>
        <v>20</v>
      </c>
      <c r="D67" s="80">
        <f>D68+D69</f>
        <v>0</v>
      </c>
      <c r="E67" s="81">
        <f>E68+E69</f>
        <v>20</v>
      </c>
      <c r="F67" s="82">
        <f t="shared" si="19"/>
        <v>20</v>
      </c>
      <c r="G67" s="80">
        <f>G68+G69</f>
        <v>0</v>
      </c>
      <c r="H67" s="81">
        <f>H68+H69</f>
        <v>20</v>
      </c>
      <c r="I67" s="82">
        <f t="shared" si="9"/>
        <v>15.9</v>
      </c>
      <c r="J67" s="80">
        <f t="shared" ref="J67:K67" si="24">J68+J69</f>
        <v>0</v>
      </c>
      <c r="K67" s="81">
        <f t="shared" si="24"/>
        <v>15.9</v>
      </c>
    </row>
    <row r="68" spans="1:11" ht="146.25" x14ac:dyDescent="0.25">
      <c r="A68" s="110" t="s">
        <v>67</v>
      </c>
      <c r="B68" s="111">
        <v>14231</v>
      </c>
      <c r="C68" s="85">
        <f t="shared" si="16"/>
        <v>0</v>
      </c>
      <c r="D68" s="99"/>
      <c r="E68" s="100"/>
      <c r="F68" s="85">
        <f t="shared" si="19"/>
        <v>0</v>
      </c>
      <c r="G68" s="99"/>
      <c r="H68" s="100"/>
      <c r="I68" s="85">
        <f t="shared" si="9"/>
        <v>0</v>
      </c>
      <c r="J68" s="99"/>
      <c r="K68" s="100"/>
    </row>
    <row r="69" spans="1:11" ht="135" x14ac:dyDescent="0.25">
      <c r="A69" s="110" t="s">
        <v>68</v>
      </c>
      <c r="B69" s="111">
        <v>14232</v>
      </c>
      <c r="C69" s="85">
        <f t="shared" si="16"/>
        <v>20</v>
      </c>
      <c r="D69" s="99"/>
      <c r="E69" s="100">
        <v>20</v>
      </c>
      <c r="F69" s="85">
        <f t="shared" si="19"/>
        <v>20</v>
      </c>
      <c r="G69" s="99"/>
      <c r="H69" s="100">
        <v>20</v>
      </c>
      <c r="I69" s="85">
        <f t="shared" si="9"/>
        <v>15.9</v>
      </c>
      <c r="J69" s="99"/>
      <c r="K69" s="100">
        <v>15.9</v>
      </c>
    </row>
    <row r="70" spans="1:11" ht="78.75" x14ac:dyDescent="0.25">
      <c r="A70" s="40" t="s">
        <v>69</v>
      </c>
      <c r="B70" s="45">
        <v>143</v>
      </c>
      <c r="C70" s="69">
        <f>D70+E70</f>
        <v>100</v>
      </c>
      <c r="D70" s="70"/>
      <c r="E70" s="116">
        <v>100</v>
      </c>
      <c r="F70" s="117">
        <f t="shared" si="19"/>
        <v>100</v>
      </c>
      <c r="G70" s="70"/>
      <c r="H70" s="116">
        <v>100</v>
      </c>
      <c r="I70" s="117">
        <f t="shared" si="9"/>
        <v>30.1</v>
      </c>
      <c r="J70" s="70"/>
      <c r="K70" s="116">
        <v>30.1</v>
      </c>
    </row>
    <row r="71" spans="1:11" ht="123.75" x14ac:dyDescent="0.25">
      <c r="A71" s="40" t="s">
        <v>70</v>
      </c>
      <c r="B71" s="45">
        <v>144</v>
      </c>
      <c r="C71" s="69">
        <f t="shared" si="16"/>
        <v>0</v>
      </c>
      <c r="D71" s="70"/>
      <c r="E71" s="116"/>
      <c r="F71" s="69">
        <f t="shared" si="19"/>
        <v>0</v>
      </c>
      <c r="G71" s="70"/>
      <c r="H71" s="116"/>
      <c r="I71" s="69">
        <f t="shared" si="9"/>
        <v>0</v>
      </c>
      <c r="J71" s="70"/>
      <c r="K71" s="116"/>
    </row>
    <row r="72" spans="1:11" ht="135" x14ac:dyDescent="0.25">
      <c r="A72" s="40" t="s">
        <v>71</v>
      </c>
      <c r="B72" s="45">
        <v>145</v>
      </c>
      <c r="C72" s="69">
        <f>D72+E72</f>
        <v>15</v>
      </c>
      <c r="D72" s="70"/>
      <c r="E72" s="116">
        <v>15</v>
      </c>
      <c r="F72" s="69">
        <f t="shared" si="19"/>
        <v>15</v>
      </c>
      <c r="G72" s="70"/>
      <c r="H72" s="116">
        <v>15</v>
      </c>
      <c r="I72" s="69">
        <f t="shared" si="9"/>
        <v>3.9</v>
      </c>
      <c r="J72" s="70"/>
      <c r="K72" s="116">
        <v>3.9</v>
      </c>
    </row>
    <row r="73" spans="1:11" x14ac:dyDescent="0.25">
      <c r="A73" s="118"/>
      <c r="B73" s="119"/>
      <c r="C73" s="120"/>
      <c r="D73" s="121"/>
      <c r="E73" s="122"/>
      <c r="F73" s="120"/>
      <c r="G73" s="121"/>
      <c r="H73" s="122"/>
      <c r="I73" s="120"/>
      <c r="J73" s="121"/>
      <c r="K73" s="122"/>
    </row>
    <row r="74" spans="1:11" ht="45" x14ac:dyDescent="0.25">
      <c r="A74" s="29" t="s">
        <v>12</v>
      </c>
      <c r="B74" s="26">
        <v>31</v>
      </c>
      <c r="C74" s="123">
        <f t="shared" ref="C74:C80" si="25">D74+E74</f>
        <v>40</v>
      </c>
      <c r="D74" s="124">
        <f>D75+D76+D77+D78</f>
        <v>0</v>
      </c>
      <c r="E74" s="125">
        <f>E75+E76+E77+E78</f>
        <v>40</v>
      </c>
      <c r="F74" s="123">
        <f t="shared" ref="F74:F80" si="26">G74+H74</f>
        <v>406.7</v>
      </c>
      <c r="G74" s="124">
        <f>G75+G76+G77+G78</f>
        <v>0</v>
      </c>
      <c r="H74" s="125">
        <f>H75+H76+H77+H78</f>
        <v>406.7</v>
      </c>
      <c r="I74" s="123">
        <f t="shared" ref="I74:I80" si="27">J74+K74</f>
        <v>75.3</v>
      </c>
      <c r="J74" s="124">
        <f t="shared" ref="J74:K74" si="28">J75+J76+J77+J78</f>
        <v>0</v>
      </c>
      <c r="K74" s="125">
        <f t="shared" si="28"/>
        <v>75.3</v>
      </c>
    </row>
    <row r="75" spans="1:11" ht="45" x14ac:dyDescent="0.25">
      <c r="A75" s="40" t="s">
        <v>72</v>
      </c>
      <c r="B75" s="45">
        <v>311</v>
      </c>
      <c r="C75" s="69"/>
      <c r="D75" s="70"/>
      <c r="E75" s="116"/>
      <c r="F75" s="69">
        <f t="shared" si="26"/>
        <v>0</v>
      </c>
      <c r="G75" s="70"/>
      <c r="H75" s="116"/>
      <c r="I75" s="69">
        <f t="shared" si="27"/>
        <v>10</v>
      </c>
      <c r="J75" s="70"/>
      <c r="K75" s="116">
        <v>10</v>
      </c>
    </row>
    <row r="76" spans="1:11" ht="56.25" x14ac:dyDescent="0.25">
      <c r="A76" s="40" t="s">
        <v>73</v>
      </c>
      <c r="B76" s="45">
        <v>312</v>
      </c>
      <c r="C76" s="69">
        <f t="shared" si="25"/>
        <v>0</v>
      </c>
      <c r="D76" s="70"/>
      <c r="E76" s="116">
        <v>0</v>
      </c>
      <c r="F76" s="69">
        <f t="shared" si="26"/>
        <v>0</v>
      </c>
      <c r="G76" s="70"/>
      <c r="H76" s="116"/>
      <c r="I76" s="69">
        <f t="shared" si="27"/>
        <v>0</v>
      </c>
      <c r="J76" s="70"/>
      <c r="K76" s="116"/>
    </row>
    <row r="77" spans="1:11" ht="33.75" x14ac:dyDescent="0.25">
      <c r="A77" s="40" t="s">
        <v>74</v>
      </c>
      <c r="B77" s="45">
        <v>313</v>
      </c>
      <c r="C77" s="69">
        <f t="shared" si="25"/>
        <v>0</v>
      </c>
      <c r="D77" s="70"/>
      <c r="E77" s="116"/>
      <c r="F77" s="69">
        <f t="shared" si="26"/>
        <v>0</v>
      </c>
      <c r="G77" s="70"/>
      <c r="H77" s="116"/>
      <c r="I77" s="69">
        <f t="shared" si="27"/>
        <v>0</v>
      </c>
      <c r="J77" s="70"/>
      <c r="K77" s="116"/>
    </row>
    <row r="78" spans="1:11" ht="56.25" x14ac:dyDescent="0.25">
      <c r="A78" s="40" t="s">
        <v>75</v>
      </c>
      <c r="B78" s="45">
        <v>314</v>
      </c>
      <c r="C78" s="46">
        <f t="shared" si="25"/>
        <v>40</v>
      </c>
      <c r="D78" s="96">
        <f>D79+D80</f>
        <v>0</v>
      </c>
      <c r="E78" s="97">
        <f>E79+E80</f>
        <v>40</v>
      </c>
      <c r="F78" s="46">
        <f t="shared" si="26"/>
        <v>406.7</v>
      </c>
      <c r="G78" s="96">
        <f>G79+G80</f>
        <v>0</v>
      </c>
      <c r="H78" s="97">
        <f>H79+H80</f>
        <v>406.7</v>
      </c>
      <c r="I78" s="46">
        <f t="shared" si="27"/>
        <v>65.3</v>
      </c>
      <c r="J78" s="96">
        <f t="shared" ref="J78:K78" si="29">J79+J80</f>
        <v>0</v>
      </c>
      <c r="K78" s="97">
        <f t="shared" si="29"/>
        <v>65.3</v>
      </c>
    </row>
    <row r="79" spans="1:11" x14ac:dyDescent="0.25">
      <c r="A79" s="98" t="s">
        <v>76</v>
      </c>
      <c r="B79" s="78">
        <v>3141</v>
      </c>
      <c r="C79" s="63"/>
      <c r="D79" s="64"/>
      <c r="E79" s="65"/>
      <c r="F79" s="66">
        <f>G79+H79</f>
        <v>406.7</v>
      </c>
      <c r="G79" s="67"/>
      <c r="H79" s="68">
        <v>406.7</v>
      </c>
      <c r="I79" s="66">
        <f>J79+K79</f>
        <v>65.3</v>
      </c>
      <c r="J79" s="67"/>
      <c r="K79" s="68">
        <v>65.3</v>
      </c>
    </row>
    <row r="80" spans="1:11" ht="67.5" x14ac:dyDescent="0.25">
      <c r="A80" s="98" t="s">
        <v>77</v>
      </c>
      <c r="B80" s="78">
        <v>3143</v>
      </c>
      <c r="C80" s="63">
        <f t="shared" si="25"/>
        <v>40</v>
      </c>
      <c r="D80" s="64"/>
      <c r="E80" s="65">
        <v>40</v>
      </c>
      <c r="F80" s="66">
        <f t="shared" si="26"/>
        <v>0</v>
      </c>
      <c r="G80" s="67"/>
      <c r="H80" s="68"/>
      <c r="I80" s="66">
        <f t="shared" si="27"/>
        <v>0</v>
      </c>
      <c r="J80" s="67"/>
      <c r="K80" s="68"/>
    </row>
    <row r="81" spans="1:11" x14ac:dyDescent="0.25">
      <c r="A81" s="118"/>
      <c r="B81" s="119"/>
      <c r="C81" s="120"/>
      <c r="D81" s="121"/>
      <c r="E81" s="122"/>
      <c r="F81" s="120"/>
      <c r="G81" s="121"/>
      <c r="H81" s="122"/>
      <c r="I81" s="120"/>
      <c r="J81" s="121"/>
      <c r="K81" s="122"/>
    </row>
    <row r="82" spans="1:11" ht="45" x14ac:dyDescent="0.25">
      <c r="A82" s="29" t="s">
        <v>13</v>
      </c>
      <c r="B82" s="26">
        <v>32</v>
      </c>
      <c r="C82" s="34">
        <f t="shared" ref="C82:C96" si="30">D82+E82</f>
        <v>0</v>
      </c>
      <c r="D82" s="126">
        <f>D83+D90</f>
        <v>0</v>
      </c>
      <c r="E82" s="127">
        <f>E83+E90</f>
        <v>0</v>
      </c>
      <c r="F82" s="34">
        <f t="shared" ref="F82:F96" si="31">G82+H82</f>
        <v>0</v>
      </c>
      <c r="G82" s="126">
        <f>G83+G90</f>
        <v>0</v>
      </c>
      <c r="H82" s="127">
        <f>H83+H90</f>
        <v>0</v>
      </c>
      <c r="I82" s="34">
        <f t="shared" ref="I82:I96" si="32">J82+K82</f>
        <v>0</v>
      </c>
      <c r="J82" s="126">
        <f t="shared" ref="J82:K82" si="33">J83+J90</f>
        <v>0</v>
      </c>
      <c r="K82" s="127">
        <f t="shared" si="33"/>
        <v>0</v>
      </c>
    </row>
    <row r="83" spans="1:11" ht="22.5" x14ac:dyDescent="0.25">
      <c r="A83" s="40" t="s">
        <v>78</v>
      </c>
      <c r="B83" s="45">
        <v>321</v>
      </c>
      <c r="C83" s="46">
        <f t="shared" si="30"/>
        <v>0</v>
      </c>
      <c r="D83" s="96">
        <f>SUM(D84:D89)</f>
        <v>0</v>
      </c>
      <c r="E83" s="97">
        <f>SUM(E84:E89)</f>
        <v>0</v>
      </c>
      <c r="F83" s="46">
        <f t="shared" si="31"/>
        <v>0</v>
      </c>
      <c r="G83" s="96">
        <f>SUM(G84:G89)</f>
        <v>0</v>
      </c>
      <c r="H83" s="97">
        <f>SUM(H84:H89)</f>
        <v>0</v>
      </c>
      <c r="I83" s="46">
        <f t="shared" si="32"/>
        <v>0</v>
      </c>
      <c r="J83" s="96">
        <f t="shared" ref="J83:K83" si="34">SUM(J84:J89)</f>
        <v>0</v>
      </c>
      <c r="K83" s="97">
        <f t="shared" si="34"/>
        <v>0</v>
      </c>
    </row>
    <row r="84" spans="1:11" ht="157.5" x14ac:dyDescent="0.25">
      <c r="A84" s="49" t="s">
        <v>79</v>
      </c>
      <c r="B84" s="50">
        <v>3213</v>
      </c>
      <c r="C84" s="128">
        <f t="shared" si="30"/>
        <v>0</v>
      </c>
      <c r="D84" s="129"/>
      <c r="E84" s="130"/>
      <c r="F84" s="128">
        <f t="shared" si="31"/>
        <v>0</v>
      </c>
      <c r="G84" s="129"/>
      <c r="H84" s="130"/>
      <c r="I84" s="128">
        <f t="shared" si="32"/>
        <v>0</v>
      </c>
      <c r="J84" s="129"/>
      <c r="K84" s="130"/>
    </row>
    <row r="85" spans="1:11" ht="33.75" x14ac:dyDescent="0.25">
      <c r="A85" s="49" t="s">
        <v>80</v>
      </c>
      <c r="B85" s="50">
        <v>3214</v>
      </c>
      <c r="C85" s="128">
        <f t="shared" si="30"/>
        <v>0</v>
      </c>
      <c r="D85" s="131"/>
      <c r="E85" s="132"/>
      <c r="F85" s="128">
        <f t="shared" si="31"/>
        <v>0</v>
      </c>
      <c r="G85" s="131"/>
      <c r="H85" s="132"/>
      <c r="I85" s="128">
        <f t="shared" si="32"/>
        <v>0</v>
      </c>
      <c r="J85" s="131"/>
      <c r="K85" s="132"/>
    </row>
    <row r="86" spans="1:11" ht="112.5" x14ac:dyDescent="0.25">
      <c r="A86" s="49" t="s">
        <v>81</v>
      </c>
      <c r="B86" s="50">
        <v>3215</v>
      </c>
      <c r="C86" s="128">
        <f t="shared" si="30"/>
        <v>0</v>
      </c>
      <c r="D86" s="131"/>
      <c r="E86" s="132"/>
      <c r="F86" s="128">
        <f t="shared" si="31"/>
        <v>0</v>
      </c>
      <c r="G86" s="131"/>
      <c r="H86" s="132"/>
      <c r="I86" s="128">
        <f t="shared" si="32"/>
        <v>0</v>
      </c>
      <c r="J86" s="131"/>
      <c r="K86" s="132"/>
    </row>
    <row r="87" spans="1:11" ht="146.25" x14ac:dyDescent="0.25">
      <c r="A87" s="49" t="s">
        <v>82</v>
      </c>
      <c r="B87" s="50">
        <v>3216</v>
      </c>
      <c r="C87" s="128">
        <f t="shared" si="30"/>
        <v>0</v>
      </c>
      <c r="D87" s="131"/>
      <c r="E87" s="132"/>
      <c r="F87" s="128">
        <f t="shared" si="31"/>
        <v>0</v>
      </c>
      <c r="G87" s="131"/>
      <c r="H87" s="132"/>
      <c r="I87" s="128">
        <f t="shared" si="32"/>
        <v>0</v>
      </c>
      <c r="J87" s="131"/>
      <c r="K87" s="132"/>
    </row>
    <row r="88" spans="1:11" ht="168.75" x14ac:dyDescent="0.25">
      <c r="A88" s="49" t="s">
        <v>83</v>
      </c>
      <c r="B88" s="50">
        <v>3217</v>
      </c>
      <c r="C88" s="128">
        <f t="shared" si="30"/>
        <v>0</v>
      </c>
      <c r="D88" s="131"/>
      <c r="E88" s="132"/>
      <c r="F88" s="128">
        <f t="shared" si="31"/>
        <v>0</v>
      </c>
      <c r="G88" s="131"/>
      <c r="H88" s="132"/>
      <c r="I88" s="128">
        <f t="shared" si="32"/>
        <v>0</v>
      </c>
      <c r="J88" s="131"/>
      <c r="K88" s="132"/>
    </row>
    <row r="89" spans="1:11" ht="146.25" x14ac:dyDescent="0.25">
      <c r="A89" s="49" t="s">
        <v>84</v>
      </c>
      <c r="B89" s="50">
        <v>3218</v>
      </c>
      <c r="C89" s="128">
        <f t="shared" si="30"/>
        <v>0</v>
      </c>
      <c r="D89" s="131"/>
      <c r="E89" s="132"/>
      <c r="F89" s="128">
        <f t="shared" si="31"/>
        <v>0</v>
      </c>
      <c r="G89" s="131"/>
      <c r="H89" s="132"/>
      <c r="I89" s="128">
        <f t="shared" si="32"/>
        <v>0</v>
      </c>
      <c r="J89" s="131"/>
      <c r="K89" s="132"/>
    </row>
    <row r="90" spans="1:11" ht="22.5" x14ac:dyDescent="0.25">
      <c r="A90" s="40" t="s">
        <v>85</v>
      </c>
      <c r="B90" s="45">
        <v>322</v>
      </c>
      <c r="C90" s="46">
        <f t="shared" si="30"/>
        <v>0</v>
      </c>
      <c r="D90" s="96">
        <f>SUM(D91:D96)</f>
        <v>0</v>
      </c>
      <c r="E90" s="97">
        <f>SUM(E91:E96)</f>
        <v>0</v>
      </c>
      <c r="F90" s="46">
        <f t="shared" si="31"/>
        <v>0</v>
      </c>
      <c r="G90" s="96">
        <f>SUM(G91:G96)</f>
        <v>0</v>
      </c>
      <c r="H90" s="97">
        <f>SUM(H91:H96)</f>
        <v>0</v>
      </c>
      <c r="I90" s="46">
        <f t="shared" si="32"/>
        <v>0</v>
      </c>
      <c r="J90" s="96">
        <f t="shared" ref="J90:K90" si="35">SUM(J91:J96)</f>
        <v>0</v>
      </c>
      <c r="K90" s="97">
        <f t="shared" si="35"/>
        <v>0</v>
      </c>
    </row>
    <row r="91" spans="1:11" ht="157.5" x14ac:dyDescent="0.25">
      <c r="A91" s="49" t="s">
        <v>79</v>
      </c>
      <c r="B91" s="50">
        <v>3223</v>
      </c>
      <c r="C91" s="128">
        <f t="shared" si="30"/>
        <v>0</v>
      </c>
      <c r="D91" s="131"/>
      <c r="E91" s="132"/>
      <c r="F91" s="128">
        <f t="shared" si="31"/>
        <v>0</v>
      </c>
      <c r="G91" s="131"/>
      <c r="H91" s="132"/>
      <c r="I91" s="128">
        <f t="shared" si="32"/>
        <v>0</v>
      </c>
      <c r="J91" s="131"/>
      <c r="K91" s="132"/>
    </row>
    <row r="92" spans="1:11" ht="33.75" x14ac:dyDescent="0.25">
      <c r="A92" s="49" t="s">
        <v>80</v>
      </c>
      <c r="B92" s="50">
        <v>3224</v>
      </c>
      <c r="C92" s="128">
        <f t="shared" si="30"/>
        <v>0</v>
      </c>
      <c r="D92" s="131"/>
      <c r="E92" s="132"/>
      <c r="F92" s="128">
        <f t="shared" si="31"/>
        <v>0</v>
      </c>
      <c r="G92" s="131"/>
      <c r="H92" s="132"/>
      <c r="I92" s="128">
        <f t="shared" si="32"/>
        <v>0</v>
      </c>
      <c r="J92" s="131"/>
      <c r="K92" s="132"/>
    </row>
    <row r="93" spans="1:11" ht="112.5" x14ac:dyDescent="0.25">
      <c r="A93" s="49" t="s">
        <v>81</v>
      </c>
      <c r="B93" s="50">
        <v>3225</v>
      </c>
      <c r="C93" s="128">
        <f t="shared" si="30"/>
        <v>0</v>
      </c>
      <c r="D93" s="131"/>
      <c r="E93" s="132"/>
      <c r="F93" s="128">
        <f t="shared" si="31"/>
        <v>0</v>
      </c>
      <c r="G93" s="131"/>
      <c r="H93" s="132"/>
      <c r="I93" s="128">
        <f t="shared" si="32"/>
        <v>0</v>
      </c>
      <c r="J93" s="131"/>
      <c r="K93" s="132"/>
    </row>
    <row r="94" spans="1:11" ht="146.25" x14ac:dyDescent="0.25">
      <c r="A94" s="49" t="s">
        <v>82</v>
      </c>
      <c r="B94" s="50">
        <v>3226</v>
      </c>
      <c r="C94" s="128">
        <f t="shared" si="30"/>
        <v>0</v>
      </c>
      <c r="D94" s="131"/>
      <c r="E94" s="132"/>
      <c r="F94" s="128">
        <f t="shared" si="31"/>
        <v>0</v>
      </c>
      <c r="G94" s="131"/>
      <c r="H94" s="132"/>
      <c r="I94" s="128">
        <f t="shared" si="32"/>
        <v>0</v>
      </c>
      <c r="J94" s="131"/>
      <c r="K94" s="132"/>
    </row>
    <row r="95" spans="1:11" ht="168.75" x14ac:dyDescent="0.25">
      <c r="A95" s="49" t="s">
        <v>83</v>
      </c>
      <c r="B95" s="50">
        <v>3227</v>
      </c>
      <c r="C95" s="128">
        <f t="shared" si="30"/>
        <v>0</v>
      </c>
      <c r="D95" s="131"/>
      <c r="E95" s="132"/>
      <c r="F95" s="128">
        <f t="shared" si="31"/>
        <v>0</v>
      </c>
      <c r="G95" s="131"/>
      <c r="H95" s="132"/>
      <c r="I95" s="128">
        <f t="shared" si="32"/>
        <v>0</v>
      </c>
      <c r="J95" s="131"/>
      <c r="K95" s="132"/>
    </row>
    <row r="96" spans="1:11" ht="146.25" x14ac:dyDescent="0.25">
      <c r="A96" s="49" t="s">
        <v>84</v>
      </c>
      <c r="B96" s="50">
        <v>3228</v>
      </c>
      <c r="C96" s="128">
        <f t="shared" si="30"/>
        <v>0</v>
      </c>
      <c r="D96" s="131"/>
      <c r="E96" s="132"/>
      <c r="F96" s="128">
        <f t="shared" si="31"/>
        <v>0</v>
      </c>
      <c r="G96" s="131"/>
      <c r="H96" s="132"/>
      <c r="I96" s="128">
        <f t="shared" si="32"/>
        <v>0</v>
      </c>
      <c r="J96" s="131"/>
      <c r="K96" s="132"/>
    </row>
    <row r="97" spans="1:11" x14ac:dyDescent="0.25">
      <c r="A97" s="118"/>
      <c r="B97" s="119"/>
      <c r="C97" s="120"/>
      <c r="D97" s="121"/>
      <c r="E97" s="122"/>
      <c r="F97" s="69"/>
      <c r="G97" s="70"/>
      <c r="H97" s="71"/>
      <c r="I97" s="69"/>
      <c r="J97" s="70"/>
      <c r="K97" s="71"/>
    </row>
    <row r="98" spans="1:11" ht="33.75" x14ac:dyDescent="0.25">
      <c r="A98" s="29" t="s">
        <v>14</v>
      </c>
      <c r="B98" s="26">
        <v>33</v>
      </c>
      <c r="C98" s="34">
        <f>D98+E98</f>
        <v>0</v>
      </c>
      <c r="D98" s="126">
        <f>D99+D100</f>
        <v>0</v>
      </c>
      <c r="E98" s="127">
        <f>E99+E100</f>
        <v>0</v>
      </c>
      <c r="F98" s="34">
        <f>G98+H98</f>
        <v>0</v>
      </c>
      <c r="G98" s="126">
        <f>G99+G100</f>
        <v>0</v>
      </c>
      <c r="H98" s="127">
        <f>H99+H100</f>
        <v>0</v>
      </c>
      <c r="I98" s="34">
        <f>J98+K98</f>
        <v>0</v>
      </c>
      <c r="J98" s="126">
        <f t="shared" ref="J98:K98" si="36">J99+J100</f>
        <v>0</v>
      </c>
      <c r="K98" s="127">
        <f t="shared" si="36"/>
        <v>0</v>
      </c>
    </row>
    <row r="99" spans="1:11" ht="22.5" x14ac:dyDescent="0.25">
      <c r="A99" s="40" t="s">
        <v>86</v>
      </c>
      <c r="B99" s="45">
        <v>331</v>
      </c>
      <c r="C99" s="69">
        <f>D99+E99</f>
        <v>0</v>
      </c>
      <c r="D99" s="133"/>
      <c r="E99" s="134"/>
      <c r="F99" s="69">
        <f>G99+H99</f>
        <v>0</v>
      </c>
      <c r="G99" s="133"/>
      <c r="H99" s="134"/>
      <c r="I99" s="69">
        <f>J99+K99</f>
        <v>0</v>
      </c>
      <c r="J99" s="133"/>
      <c r="K99" s="134"/>
    </row>
    <row r="100" spans="1:11" ht="23.25" thickBot="1" x14ac:dyDescent="0.3">
      <c r="A100" s="135" t="s">
        <v>87</v>
      </c>
      <c r="B100" s="136">
        <v>332</v>
      </c>
      <c r="C100" s="137">
        <f>D100+E100</f>
        <v>0</v>
      </c>
      <c r="D100" s="138"/>
      <c r="E100" s="139"/>
      <c r="F100" s="137">
        <f>G100+H100</f>
        <v>0</v>
      </c>
      <c r="G100" s="138"/>
      <c r="H100" s="139"/>
      <c r="I100" s="137">
        <f>J100+K100</f>
        <v>0</v>
      </c>
      <c r="J100" s="138"/>
      <c r="K100" s="139"/>
    </row>
  </sheetData>
  <mergeCells count="12">
    <mergeCell ref="I4:I5"/>
    <mergeCell ref="J4:K4"/>
    <mergeCell ref="A1:H2"/>
    <mergeCell ref="A3:A5"/>
    <mergeCell ref="B3:B5"/>
    <mergeCell ref="C3:E3"/>
    <mergeCell ref="F3:H3"/>
    <mergeCell ref="I3:K3"/>
    <mergeCell ref="C4:C5"/>
    <mergeCell ref="D4:E4"/>
    <mergeCell ref="F4:F5"/>
    <mergeCell ref="G4:H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2023-04-28T13:28:58Z</dcterms:modified>
</cp:coreProperties>
</file>